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eedparana-my.sharepoint.com/personal/sabinocc_educacao_pr_gov_br/Documents/Área de Trabalho/DADOS/2025/IQEP 2025/"/>
    </mc:Choice>
  </mc:AlternateContent>
  <xr:revisionPtr revIDLastSave="202" documentId="8_{CD281B6D-9AA7-4F69-AE76-8B9F62FF65DF}" xr6:coauthVersionLast="47" xr6:coauthVersionMax="47" xr10:uidLastSave="{7935E847-8D4C-4FE3-B8D3-E7DB7F1BD7BD}"/>
  <workbookProtection workbookAlgorithmName="SHA-512" workbookHashValue="IkPOQVwa7aC2suUcVqFvqIL3Qd33gNNO0udf5Z2uwNiLgX/74dSKGymUz1O7vAuU5j3Vn8yoMBczW7m+CagvZg==" workbookSaltValue="YfFm3FXnJRshdIAJHHaTRA==" workbookSpinCount="100000" lockStructure="1"/>
  <bookViews>
    <workbookView xWindow="-120" yWindow="-120" windowWidth="29040" windowHeight="15840" activeTab="1" xr2:uid="{A4DBC906-9242-4620-9EFD-F66F9F239340}"/>
  </bookViews>
  <sheets>
    <sheet name="Resumo_Orientações" sheetId="1" r:id="rId1"/>
    <sheet name="Calculadora_Cota_Educação" sheetId="2" r:id="rId2"/>
    <sheet name="TR_IDEB" sheetId="3" r:id="rId3"/>
    <sheet name="TR_ALFAB" sheetId="4" r:id="rId4"/>
    <sheet name="TR_INTEGRAL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7" i="2" l="1"/>
  <c r="U14" i="2"/>
  <c r="M19" i="2"/>
  <c r="U40" i="2"/>
  <c r="U29" i="2"/>
  <c r="U26" i="2"/>
  <c r="M30" i="2" s="1"/>
  <c r="U7" i="2"/>
  <c r="M8" i="2"/>
  <c r="G8" i="5"/>
  <c r="G7" i="5"/>
  <c r="G9" i="5" s="1"/>
  <c r="G10" i="5" s="1"/>
  <c r="I5" i="5"/>
  <c r="I4" i="5"/>
  <c r="G8" i="4"/>
  <c r="G7" i="4"/>
  <c r="G9" i="4" s="1"/>
  <c r="I5" i="4"/>
  <c r="I4" i="4"/>
  <c r="G8" i="3"/>
  <c r="G7" i="3"/>
  <c r="G9" i="3" s="1"/>
  <c r="I5" i="3"/>
  <c r="I4" i="3"/>
  <c r="U21" i="2" l="1"/>
  <c r="U33" i="2"/>
  <c r="X10" i="2" l="1"/>
  <c r="X38" i="2" s="1"/>
  <c r="AB10" i="2" s="1"/>
  <c r="AB33" i="2" s="1"/>
  <c r="AB41" i="2" s="1"/>
</calcChain>
</file>

<file path=xl/sharedStrings.xml><?xml version="1.0" encoding="utf-8"?>
<sst xmlns="http://schemas.openxmlformats.org/spreadsheetml/2006/main" count="84" uniqueCount="51">
  <si>
    <t>IDEB</t>
  </si>
  <si>
    <t>Projeção</t>
  </si>
  <si>
    <t>Parâmetros</t>
  </si>
  <si>
    <t>Resultado</t>
  </si>
  <si>
    <t>Meta com arredondamento</t>
  </si>
  <si>
    <t>Crescimento</t>
  </si>
  <si>
    <t>Ensino</t>
  </si>
  <si>
    <t>meta</t>
  </si>
  <si>
    <t>Variacao</t>
  </si>
  <si>
    <t>Escola X</t>
  </si>
  <si>
    <t>Escola Y</t>
  </si>
  <si>
    <t>gap metas</t>
  </si>
  <si>
    <t>Distância</t>
  </si>
  <si>
    <t>Alfabetização</t>
  </si>
  <si>
    <t>ALFABETIZAÇÃO</t>
  </si>
  <si>
    <t>% integral</t>
  </si>
  <si>
    <t>INTEGRAL</t>
  </si>
  <si>
    <t>CALCULADORA  IQEP - ICMS</t>
  </si>
  <si>
    <t>Indicador de Ensino
(Peso 0,5)</t>
  </si>
  <si>
    <t>IDEPR 2023 (Valores por Município da rede Pública)</t>
  </si>
  <si>
    <t>Índice de Qualidade da Educação do Paraná (IQEP) DESTE MUNICÍPIO</t>
  </si>
  <si>
    <t>META</t>
  </si>
  <si>
    <t>Atingimento da Meta do IDEPR</t>
  </si>
  <si>
    <t>IDEPR 2024 (Valores por Município da rede Pública)</t>
  </si>
  <si>
    <t>Indicador de Alfabetização
(Peso 0,3)</t>
  </si>
  <si>
    <t>Atingimento da Meta do SAEP</t>
  </si>
  <si>
    <t>(MULTIPLICA)</t>
  </si>
  <si>
    <t>(DIVIDE)</t>
  </si>
  <si>
    <t>PREVISÃO RECURSO PARA DISTRIBUIÇÃO</t>
  </si>
  <si>
    <t xml:space="preserve"> 
SOMA  (INDICADORES * MATRÍCULAS) DE TODOS OS MUNICIPIOS DO ESTADO</t>
  </si>
  <si>
    <t>Indicadores de Educação Integral
(Peso 0,1)</t>
  </si>
  <si>
    <t>(RESULTADO)</t>
  </si>
  <si>
    <t>PREVISÃO DE VALOR PARA ESTE MUNICÍPIO</t>
  </si>
  <si>
    <t>Atingimento da Meta  da Educação Integral</t>
  </si>
  <si>
    <t>Indicador Socieconômico (Peso 0,1)</t>
  </si>
  <si>
    <t xml:space="preserve">PER CAPITA </t>
  </si>
  <si>
    <t>INSE 2021</t>
  </si>
  <si>
    <t>Atingimento da Meta INSE</t>
  </si>
  <si>
    <r>
      <t xml:space="preserve"> INDICADORES * MATRÍCULAS
DESTE MUNICÍPIO 
</t>
    </r>
    <r>
      <rPr>
        <b/>
        <sz val="10"/>
        <color rgb="FF000000"/>
        <rFont val="Calibri"/>
        <family val="2"/>
      </rPr>
      <t>(IDEB *0,5 + ALFAB. *0,3 +
INTEGRAL *0,1 + FATOR SOCIAL *0,1)</t>
    </r>
  </si>
  <si>
    <t>Total Matrículas 
Censo 2023</t>
  </si>
  <si>
    <t>Total Matrículas
Censo 2024</t>
  </si>
  <si>
    <t>NOTA SAEP - 2º ANO 2023</t>
  </si>
  <si>
    <t>NOTA SAEP - 5º ANO 2023</t>
  </si>
  <si>
    <t>NOTA SAEP - 5º ANO 2024</t>
  </si>
  <si>
    <t>Média SAEP 2023</t>
  </si>
  <si>
    <t>Média SAEP 2024</t>
  </si>
  <si>
    <t>Matrículas Integral Censo 2023</t>
  </si>
  <si>
    <t>Matrículas Integral Censo 2024</t>
  </si>
  <si>
    <t>NOTA SAEP - 2º ANO 2024</t>
  </si>
  <si>
    <t>Percentual 2023</t>
  </si>
  <si>
    <t>Percentual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</si>
</sst>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8" formatCode="&quot;R$&quot;\ #,##0.00;[Red]\-&quot;R$&quot;\ #,##0.00"/>
    <numFmt numFmtId="164" formatCode="0.0"/>
    <numFmt numFmtId="165" formatCode="0.000"/>
    <numFmt numFmtId="166" formatCode="0.0%"/>
    <numFmt numFmtId="167" formatCode="0.000%"/>
    <numFmt numFmtId="168" formatCode="0.00000000000000"/>
    <numFmt numFmtId="169" formatCode="&quot;R$&quot;\ #,##0.00"/>
  </numFmts>
  <fonts count="3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rgb="FFFFFFFF"/>
      <name val="Arial"/>
      <family val="2"/>
    </font>
    <font>
      <sz val="10"/>
      <color rgb="FF000000"/>
      <name val="Aptos Narrow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rgb="FFF3F3F3"/>
      <name val="Arial"/>
      <family val="2"/>
    </font>
    <font>
      <b/>
      <sz val="10"/>
      <color theme="1"/>
      <name val="Aptos Narrow"/>
      <family val="2"/>
      <scheme val="minor"/>
    </font>
    <font>
      <sz val="10"/>
      <color rgb="FF666666"/>
      <name val="Aptos Narrow"/>
      <family val="2"/>
      <scheme val="minor"/>
    </font>
    <font>
      <sz val="10"/>
      <color theme="1"/>
      <name val="Arial"/>
      <family val="2"/>
    </font>
    <font>
      <sz val="10"/>
      <color rgb="FF666666"/>
      <name val="Arial"/>
      <family val="2"/>
    </font>
    <font>
      <sz val="10"/>
      <color theme="0"/>
      <name val="Aptos Narrow"/>
      <family val="2"/>
      <scheme val="minor"/>
    </font>
    <font>
      <b/>
      <sz val="22"/>
      <color rgb="FF3A2500"/>
      <name val="Calibri"/>
      <family val="2"/>
    </font>
    <font>
      <sz val="22"/>
      <name val="Arial"/>
      <family val="2"/>
    </font>
    <font>
      <sz val="11"/>
      <color theme="1"/>
      <name val="Calibri"/>
      <family val="2"/>
    </font>
    <font>
      <sz val="16"/>
      <color rgb="FF000000"/>
      <name val="Calibri"/>
      <family val="2"/>
    </font>
    <font>
      <sz val="36"/>
      <color rgb="FF000000"/>
      <name val="Calibri"/>
      <family val="2"/>
    </font>
    <font>
      <sz val="22"/>
      <color rgb="FF000000"/>
      <name val="Calibri"/>
      <family val="2"/>
    </font>
    <font>
      <sz val="15"/>
      <color rgb="FF000000"/>
      <name val="Calibri"/>
      <family val="2"/>
    </font>
    <font>
      <b/>
      <sz val="14"/>
      <color rgb="FF000000"/>
      <name val="Calibri"/>
      <family val="2"/>
    </font>
    <font>
      <b/>
      <sz val="16"/>
      <color rgb="FF000000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</font>
    <font>
      <b/>
      <sz val="15"/>
      <color rgb="FF000000"/>
      <name val="Calibri"/>
      <family val="2"/>
    </font>
    <font>
      <b/>
      <sz val="22"/>
      <color rgb="FF000000"/>
      <name val="Calibri"/>
      <family val="2"/>
    </font>
    <font>
      <sz val="12"/>
      <color rgb="FF000000"/>
      <name val="Calibri"/>
      <family val="2"/>
    </font>
    <font>
      <b/>
      <sz val="20"/>
      <color rgb="FF000000"/>
      <name val="Calibri"/>
      <family val="2"/>
    </font>
    <font>
      <sz val="10"/>
      <color rgb="FF387025"/>
      <name val="Calibri"/>
      <family val="2"/>
    </font>
    <font>
      <b/>
      <sz val="18"/>
      <color rgb="FF000000"/>
      <name val="Calibri"/>
      <family val="2"/>
    </font>
    <font>
      <sz val="14"/>
      <color rgb="FF000000"/>
      <name val="Calibri"/>
      <family val="2"/>
    </font>
  </fonts>
  <fills count="320">
    <fill>
      <patternFill patternType="none"/>
    </fill>
    <fill>
      <patternFill patternType="gray125"/>
    </fill>
    <fill>
      <patternFill patternType="solid">
        <fgColor rgb="FF434343"/>
        <bgColor indexed="64"/>
      </patternFill>
    </fill>
    <fill>
      <patternFill patternType="solid">
        <fgColor rgb="FF274E13"/>
        <bgColor indexed="64"/>
      </patternFill>
    </fill>
    <fill>
      <patternFill patternType="solid">
        <fgColor rgb="FFF9CB9C"/>
        <bgColor rgb="FFF9CB9C"/>
      </patternFill>
    </fill>
    <fill>
      <patternFill patternType="solid">
        <fgColor rgb="FFB7B7B7"/>
        <bgColor indexed="64"/>
      </patternFill>
    </fill>
    <fill>
      <patternFill patternType="solid">
        <fgColor rgb="FF134F5C"/>
        <bgColor indexed="64"/>
      </patternFill>
    </fill>
    <fill>
      <patternFill patternType="solid">
        <fgColor rgb="FF38761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6AA84F"/>
        <bgColor indexed="64"/>
      </patternFill>
    </fill>
    <fill>
      <patternFill patternType="solid">
        <fgColor rgb="FF6DAA53"/>
        <bgColor indexed="64"/>
      </patternFill>
    </fill>
    <fill>
      <patternFill patternType="solid">
        <fgColor rgb="FFFAFCFD"/>
        <bgColor indexed="64"/>
      </patternFill>
    </fill>
    <fill>
      <patternFill patternType="solid">
        <fgColor rgb="FF70AC56"/>
        <bgColor indexed="64"/>
      </patternFill>
    </fill>
    <fill>
      <patternFill patternType="solid">
        <fgColor rgb="FFF5F8FB"/>
        <bgColor indexed="64"/>
      </patternFill>
    </fill>
    <fill>
      <patternFill patternType="solid">
        <fgColor rgb="FF73AE5A"/>
        <bgColor indexed="64"/>
      </patternFill>
    </fill>
    <fill>
      <patternFill patternType="solid">
        <fgColor rgb="FFF0F5F9"/>
        <bgColor indexed="64"/>
      </patternFill>
    </fill>
    <fill>
      <patternFill patternType="solid">
        <fgColor rgb="FF76AF5D"/>
        <bgColor indexed="64"/>
      </patternFill>
    </fill>
    <fill>
      <patternFill patternType="solid">
        <fgColor rgb="FFEBF1F7"/>
        <bgColor indexed="64"/>
      </patternFill>
    </fill>
    <fill>
      <patternFill patternType="solid">
        <fgColor rgb="FF79B161"/>
        <bgColor indexed="64"/>
      </patternFill>
    </fill>
    <fill>
      <patternFill patternType="solid">
        <fgColor rgb="FFE6EEF4"/>
        <bgColor indexed="64"/>
      </patternFill>
    </fill>
    <fill>
      <patternFill patternType="solid">
        <fgColor rgb="FF7CB364"/>
        <bgColor indexed="64"/>
      </patternFill>
    </fill>
    <fill>
      <patternFill patternType="solid">
        <fgColor rgb="FFE1EAF2"/>
        <bgColor indexed="64"/>
      </patternFill>
    </fill>
    <fill>
      <patternFill patternType="solid">
        <fgColor rgb="FF7FB468"/>
        <bgColor indexed="64"/>
      </patternFill>
    </fill>
    <fill>
      <patternFill patternType="solid">
        <fgColor rgb="FFDCE6F0"/>
        <bgColor indexed="64"/>
      </patternFill>
    </fill>
    <fill>
      <patternFill patternType="solid">
        <fgColor rgb="FF82B66B"/>
        <bgColor indexed="64"/>
      </patternFill>
    </fill>
    <fill>
      <patternFill patternType="solid">
        <fgColor rgb="FFD7E3EE"/>
        <bgColor indexed="64"/>
      </patternFill>
    </fill>
    <fill>
      <patternFill patternType="solid">
        <fgColor rgb="FF85B86F"/>
        <bgColor indexed="64"/>
      </patternFill>
    </fill>
    <fill>
      <patternFill patternType="solid">
        <fgColor rgb="FFD2DFEB"/>
        <bgColor indexed="64"/>
      </patternFill>
    </fill>
    <fill>
      <patternFill patternType="solid">
        <fgColor rgb="FF88BA72"/>
        <bgColor indexed="64"/>
      </patternFill>
    </fill>
    <fill>
      <patternFill patternType="solid">
        <fgColor rgb="FFCDDCE9"/>
        <bgColor indexed="64"/>
      </patternFill>
    </fill>
    <fill>
      <patternFill patternType="solid">
        <fgColor rgb="FF8BBB75"/>
        <bgColor indexed="64"/>
      </patternFill>
    </fill>
    <fill>
      <patternFill patternType="solid">
        <fgColor rgb="FFC8D8E7"/>
        <bgColor indexed="64"/>
      </patternFill>
    </fill>
    <fill>
      <patternFill patternType="solid">
        <fgColor rgb="FF8EBD79"/>
        <bgColor indexed="64"/>
      </patternFill>
    </fill>
    <fill>
      <patternFill patternType="solid">
        <fgColor rgb="FFC2D4E5"/>
        <bgColor indexed="64"/>
      </patternFill>
    </fill>
    <fill>
      <patternFill patternType="solid">
        <fgColor rgb="FF90BF7C"/>
        <bgColor indexed="64"/>
      </patternFill>
    </fill>
    <fill>
      <patternFill patternType="solid">
        <fgColor rgb="FFBDD1E3"/>
        <bgColor indexed="64"/>
      </patternFill>
    </fill>
    <fill>
      <patternFill patternType="solid">
        <fgColor rgb="FF93C080"/>
        <bgColor indexed="64"/>
      </patternFill>
    </fill>
    <fill>
      <patternFill patternType="solid">
        <fgColor rgb="FFB8CDE0"/>
        <bgColor indexed="64"/>
      </patternFill>
    </fill>
    <fill>
      <patternFill patternType="solid">
        <fgColor rgb="FF96C283"/>
        <bgColor indexed="64"/>
      </patternFill>
    </fill>
    <fill>
      <patternFill patternType="solid">
        <fgColor rgb="FFB3CADE"/>
        <bgColor indexed="64"/>
      </patternFill>
    </fill>
    <fill>
      <patternFill patternType="solid">
        <fgColor rgb="FF99C487"/>
        <bgColor indexed="64"/>
      </patternFill>
    </fill>
    <fill>
      <patternFill patternType="solid">
        <fgColor rgb="FFAEC6DC"/>
        <bgColor indexed="64"/>
      </patternFill>
    </fill>
    <fill>
      <patternFill patternType="solid">
        <fgColor rgb="FF9CC58A"/>
        <bgColor indexed="64"/>
      </patternFill>
    </fill>
    <fill>
      <patternFill patternType="solid">
        <fgColor rgb="FFA9C3DA"/>
        <bgColor indexed="64"/>
      </patternFill>
    </fill>
    <fill>
      <patternFill patternType="solid">
        <fgColor rgb="FF9FC78E"/>
        <bgColor indexed="64"/>
      </patternFill>
    </fill>
    <fill>
      <patternFill patternType="solid">
        <fgColor rgb="FFA4BFD7"/>
        <bgColor indexed="64"/>
      </patternFill>
    </fill>
    <fill>
      <patternFill patternType="solid">
        <fgColor rgb="FFA2C991"/>
        <bgColor indexed="64"/>
      </patternFill>
    </fill>
    <fill>
      <patternFill patternType="solid">
        <fgColor rgb="FF9FBBD5"/>
        <bgColor indexed="64"/>
      </patternFill>
    </fill>
    <fill>
      <patternFill patternType="solid">
        <fgColor rgb="FFA5CB94"/>
        <bgColor indexed="64"/>
      </patternFill>
    </fill>
    <fill>
      <patternFill patternType="solid">
        <fgColor rgb="FF9AB8D3"/>
        <bgColor indexed="64"/>
      </patternFill>
    </fill>
    <fill>
      <patternFill patternType="solid">
        <fgColor rgb="FFA8CC98"/>
        <bgColor indexed="64"/>
      </patternFill>
    </fill>
    <fill>
      <patternFill patternType="solid">
        <fgColor rgb="FF95B4D1"/>
        <bgColor indexed="64"/>
      </patternFill>
    </fill>
    <fill>
      <patternFill patternType="solid">
        <fgColor rgb="FFABCE9B"/>
        <bgColor indexed="64"/>
      </patternFill>
    </fill>
    <fill>
      <patternFill patternType="solid">
        <fgColor rgb="FF90B1CE"/>
        <bgColor indexed="64"/>
      </patternFill>
    </fill>
    <fill>
      <patternFill patternType="solid">
        <fgColor rgb="FFAED09F"/>
        <bgColor indexed="64"/>
      </patternFill>
    </fill>
    <fill>
      <patternFill patternType="solid">
        <fgColor rgb="FF8BADCC"/>
        <bgColor indexed="64"/>
      </patternFill>
    </fill>
    <fill>
      <patternFill patternType="solid">
        <fgColor rgb="FFB1D1A2"/>
        <bgColor indexed="64"/>
      </patternFill>
    </fill>
    <fill>
      <patternFill patternType="solid">
        <fgColor rgb="FF85A9CA"/>
        <bgColor indexed="64"/>
      </patternFill>
    </fill>
    <fill>
      <patternFill patternType="solid">
        <fgColor rgb="FFB3D3A6"/>
        <bgColor indexed="64"/>
      </patternFill>
    </fill>
    <fill>
      <patternFill patternType="solid">
        <fgColor rgb="FF80A6C8"/>
        <bgColor indexed="64"/>
      </patternFill>
    </fill>
    <fill>
      <patternFill patternType="solid">
        <fgColor rgb="FFB6D5A9"/>
        <bgColor indexed="64"/>
      </patternFill>
    </fill>
    <fill>
      <patternFill patternType="solid">
        <fgColor rgb="FF7BA2C6"/>
        <bgColor indexed="64"/>
      </patternFill>
    </fill>
    <fill>
      <patternFill patternType="solid">
        <fgColor rgb="FFB9D7AD"/>
        <bgColor indexed="64"/>
      </patternFill>
    </fill>
    <fill>
      <patternFill patternType="solid">
        <fgColor rgb="FF769FC3"/>
        <bgColor indexed="64"/>
      </patternFill>
    </fill>
    <fill>
      <patternFill patternType="solid">
        <fgColor rgb="FFBCD8B0"/>
        <bgColor indexed="64"/>
      </patternFill>
    </fill>
    <fill>
      <patternFill patternType="solid">
        <fgColor rgb="FF719BC1"/>
        <bgColor indexed="64"/>
      </patternFill>
    </fill>
    <fill>
      <patternFill patternType="solid">
        <fgColor rgb="FFBFDAB3"/>
        <bgColor indexed="64"/>
      </patternFill>
    </fill>
    <fill>
      <patternFill patternType="solid">
        <fgColor rgb="FF6C98BF"/>
        <bgColor indexed="64"/>
      </patternFill>
    </fill>
    <fill>
      <patternFill patternType="solid">
        <fgColor rgb="FFC2DCB7"/>
        <bgColor indexed="64"/>
      </patternFill>
    </fill>
    <fill>
      <patternFill patternType="solid">
        <fgColor rgb="FF6794BD"/>
        <bgColor indexed="64"/>
      </patternFill>
    </fill>
    <fill>
      <patternFill patternType="solid">
        <fgColor rgb="FFC5DDBA"/>
        <bgColor indexed="64"/>
      </patternFill>
    </fill>
    <fill>
      <patternFill patternType="solid">
        <fgColor rgb="FF6290BA"/>
        <bgColor indexed="64"/>
      </patternFill>
    </fill>
    <fill>
      <patternFill patternType="solid">
        <fgColor rgb="FFC8DFBE"/>
        <bgColor indexed="64"/>
      </patternFill>
    </fill>
    <fill>
      <patternFill patternType="solid">
        <fgColor rgb="FF5D8DB8"/>
        <bgColor indexed="64"/>
      </patternFill>
    </fill>
    <fill>
      <patternFill patternType="solid">
        <fgColor rgb="FFCBE1C1"/>
        <bgColor indexed="64"/>
      </patternFill>
    </fill>
    <fill>
      <patternFill patternType="solid">
        <fgColor rgb="FF5889B6"/>
        <bgColor indexed="64"/>
      </patternFill>
    </fill>
    <fill>
      <patternFill patternType="solid">
        <fgColor rgb="FFCEE2C5"/>
        <bgColor indexed="64"/>
      </patternFill>
    </fill>
    <fill>
      <patternFill patternType="solid">
        <fgColor rgb="FF5386B4"/>
        <bgColor indexed="64"/>
      </patternFill>
    </fill>
    <fill>
      <patternFill patternType="solid">
        <fgColor rgb="FFD1E4C8"/>
        <bgColor indexed="64"/>
      </patternFill>
    </fill>
    <fill>
      <patternFill patternType="solid">
        <fgColor rgb="FF4E82B1"/>
        <bgColor indexed="64"/>
      </patternFill>
    </fill>
    <fill>
      <patternFill patternType="solid">
        <fgColor rgb="FFD4E6CC"/>
        <bgColor indexed="64"/>
      </patternFill>
    </fill>
    <fill>
      <patternFill patternType="solid">
        <fgColor rgb="FF487EAF"/>
        <bgColor indexed="64"/>
      </patternFill>
    </fill>
    <fill>
      <patternFill patternType="solid">
        <fgColor rgb="FFD7E8CF"/>
        <bgColor indexed="64"/>
      </patternFill>
    </fill>
    <fill>
      <patternFill patternType="solid">
        <fgColor rgb="FF437BAD"/>
        <bgColor indexed="64"/>
      </patternFill>
    </fill>
    <fill>
      <patternFill patternType="solid">
        <fgColor rgb="FFD9E9D3"/>
        <bgColor indexed="64"/>
      </patternFill>
    </fill>
    <fill>
      <patternFill patternType="solid">
        <fgColor rgb="FF3E77AB"/>
        <bgColor indexed="64"/>
      </patternFill>
    </fill>
    <fill>
      <patternFill patternType="solid">
        <fgColor rgb="FFDCEBD6"/>
        <bgColor indexed="64"/>
      </patternFill>
    </fill>
    <fill>
      <patternFill patternType="solid">
        <fgColor rgb="FF3974A9"/>
        <bgColor indexed="64"/>
      </patternFill>
    </fill>
    <fill>
      <patternFill patternType="solid">
        <fgColor rgb="FFDFEDD9"/>
        <bgColor indexed="64"/>
      </patternFill>
    </fill>
    <fill>
      <patternFill patternType="solid">
        <fgColor rgb="FF3470A6"/>
        <bgColor indexed="64"/>
      </patternFill>
    </fill>
    <fill>
      <patternFill patternType="solid">
        <fgColor rgb="FFE2EEDD"/>
        <bgColor indexed="64"/>
      </patternFill>
    </fill>
    <fill>
      <patternFill patternType="solid">
        <fgColor rgb="FF2F6DA4"/>
        <bgColor indexed="64"/>
      </patternFill>
    </fill>
    <fill>
      <patternFill patternType="solid">
        <fgColor rgb="FFE5F0E0"/>
        <bgColor indexed="64"/>
      </patternFill>
    </fill>
    <fill>
      <patternFill patternType="solid">
        <fgColor rgb="FF2A69A2"/>
        <bgColor indexed="64"/>
      </patternFill>
    </fill>
    <fill>
      <patternFill patternType="solid">
        <fgColor rgb="FFE8F2E4"/>
        <bgColor indexed="64"/>
      </patternFill>
    </fill>
    <fill>
      <patternFill patternType="solid">
        <fgColor rgb="FF2565A0"/>
        <bgColor indexed="64"/>
      </patternFill>
    </fill>
    <fill>
      <patternFill patternType="solid">
        <fgColor rgb="FFEBF3E7"/>
        <bgColor indexed="64"/>
      </patternFill>
    </fill>
    <fill>
      <patternFill patternType="solid">
        <fgColor rgb="FF20629D"/>
        <bgColor indexed="64"/>
      </patternFill>
    </fill>
    <fill>
      <patternFill patternType="solid">
        <fgColor rgb="FFEEF5EB"/>
        <bgColor indexed="64"/>
      </patternFill>
    </fill>
    <fill>
      <patternFill patternType="solid">
        <fgColor rgb="FF1B5E9B"/>
        <bgColor indexed="64"/>
      </patternFill>
    </fill>
    <fill>
      <patternFill patternType="solid">
        <fgColor rgb="FFF1F7EE"/>
        <bgColor indexed="64"/>
      </patternFill>
    </fill>
    <fill>
      <patternFill patternType="solid">
        <fgColor rgb="FF165B99"/>
        <bgColor indexed="64"/>
      </patternFill>
    </fill>
    <fill>
      <patternFill patternType="solid">
        <fgColor rgb="FFF4F9F2"/>
        <bgColor indexed="64"/>
      </patternFill>
    </fill>
    <fill>
      <patternFill patternType="solid">
        <fgColor rgb="FF115797"/>
        <bgColor indexed="64"/>
      </patternFill>
    </fill>
    <fill>
      <patternFill patternType="solid">
        <fgColor rgb="FFF7FAF5"/>
        <bgColor indexed="64"/>
      </patternFill>
    </fill>
    <fill>
      <patternFill patternType="solid">
        <fgColor rgb="FF0B5394"/>
        <bgColor indexed="64"/>
      </patternFill>
    </fill>
    <fill>
      <patternFill patternType="solid">
        <fgColor rgb="FFFAFCF8"/>
        <bgColor indexed="64"/>
      </patternFill>
    </fill>
    <fill>
      <patternFill patternType="solid">
        <fgColor rgb="FF78A0C4"/>
        <bgColor indexed="64"/>
      </patternFill>
    </fill>
    <fill>
      <patternFill patternType="solid">
        <fgColor rgb="FF739CC2"/>
        <bgColor indexed="64"/>
      </patternFill>
    </fill>
    <fill>
      <patternFill patternType="solid">
        <fgColor rgb="FF6D98BF"/>
        <bgColor indexed="64"/>
      </patternFill>
    </fill>
    <fill>
      <patternFill patternType="solid">
        <fgColor rgb="FF6894BD"/>
        <bgColor indexed="64"/>
      </patternFill>
    </fill>
    <fill>
      <patternFill patternType="solid">
        <fgColor rgb="FF6291BB"/>
        <bgColor indexed="64"/>
      </patternFill>
    </fill>
    <fill>
      <patternFill patternType="solid">
        <fgColor rgb="FF5789B6"/>
        <bgColor indexed="64"/>
      </patternFill>
    </fill>
    <fill>
      <patternFill patternType="solid">
        <fgColor rgb="FF5285B3"/>
        <bgColor indexed="64"/>
      </patternFill>
    </fill>
    <fill>
      <patternFill patternType="solid">
        <fgColor rgb="FF4D81B1"/>
        <bgColor indexed="64"/>
      </patternFill>
    </fill>
    <fill>
      <patternFill patternType="solid">
        <fgColor rgb="FF477EAF"/>
        <bgColor indexed="64"/>
      </patternFill>
    </fill>
    <fill>
      <patternFill patternType="solid">
        <fgColor rgb="FF427AAC"/>
        <bgColor indexed="64"/>
      </patternFill>
    </fill>
    <fill>
      <patternFill patternType="solid">
        <fgColor rgb="FF3C76AA"/>
        <bgColor indexed="64"/>
      </patternFill>
    </fill>
    <fill>
      <patternFill patternType="solid">
        <fgColor rgb="FF3772A8"/>
        <bgColor indexed="64"/>
      </patternFill>
    </fill>
    <fill>
      <patternFill patternType="solid">
        <fgColor rgb="FF316EA5"/>
        <bgColor indexed="64"/>
      </patternFill>
    </fill>
    <fill>
      <patternFill patternType="solid">
        <fgColor rgb="FF2C6AA3"/>
        <bgColor indexed="64"/>
      </patternFill>
    </fill>
    <fill>
      <patternFill patternType="solid">
        <fgColor rgb="FF2767A0"/>
        <bgColor indexed="64"/>
      </patternFill>
    </fill>
    <fill>
      <patternFill patternType="solid">
        <fgColor rgb="FF21639E"/>
        <bgColor indexed="64"/>
      </patternFill>
    </fill>
    <fill>
      <patternFill patternType="solid">
        <fgColor rgb="FF1C5F9C"/>
        <bgColor indexed="64"/>
      </patternFill>
    </fill>
    <fill>
      <patternFill patternType="solid">
        <fgColor rgb="FFFCFDFE"/>
        <bgColor indexed="64"/>
      </patternFill>
    </fill>
    <fill>
      <patternFill patternType="solid">
        <fgColor rgb="FFF9FBFD"/>
        <bgColor indexed="64"/>
      </patternFill>
    </fill>
    <fill>
      <patternFill patternType="solid">
        <fgColor rgb="FFF6F9FB"/>
        <bgColor indexed="64"/>
      </patternFill>
    </fill>
    <fill>
      <patternFill patternType="solid">
        <fgColor rgb="FF73AD5A"/>
        <bgColor indexed="64"/>
      </patternFill>
    </fill>
    <fill>
      <patternFill patternType="solid">
        <fgColor rgb="FFF3F7FA"/>
        <bgColor indexed="64"/>
      </patternFill>
    </fill>
    <fill>
      <patternFill patternType="solid">
        <fgColor rgb="FFF0F4F9"/>
        <bgColor indexed="64"/>
      </patternFill>
    </fill>
    <fill>
      <patternFill patternType="solid">
        <fgColor rgb="FF79B160"/>
        <bgColor indexed="64"/>
      </patternFill>
    </fill>
    <fill>
      <patternFill patternType="solid">
        <fgColor rgb="FFEDF2F7"/>
        <bgColor indexed="64"/>
      </patternFill>
    </fill>
    <fill>
      <patternFill patternType="solid">
        <fgColor rgb="FF7CB264"/>
        <bgColor indexed="64"/>
      </patternFill>
    </fill>
    <fill>
      <patternFill patternType="solid">
        <fgColor rgb="FFEAF0F6"/>
        <bgColor indexed="64"/>
      </patternFill>
    </fill>
    <fill>
      <patternFill patternType="solid">
        <fgColor rgb="FF7EB467"/>
        <bgColor indexed="64"/>
      </patternFill>
    </fill>
    <fill>
      <patternFill patternType="solid">
        <fgColor rgb="FFE6EEF5"/>
        <bgColor indexed="64"/>
      </patternFill>
    </fill>
    <fill>
      <patternFill patternType="solid">
        <fgColor rgb="FF81B66A"/>
        <bgColor indexed="64"/>
      </patternFill>
    </fill>
    <fill>
      <patternFill patternType="solid">
        <fgColor rgb="FFE3ECF3"/>
        <bgColor indexed="64"/>
      </patternFill>
    </fill>
    <fill>
      <patternFill patternType="solid">
        <fgColor rgb="FF84B76E"/>
        <bgColor indexed="64"/>
      </patternFill>
    </fill>
    <fill>
      <patternFill patternType="solid">
        <fgColor rgb="FFE0E9F2"/>
        <bgColor indexed="64"/>
      </patternFill>
    </fill>
    <fill>
      <patternFill patternType="solid">
        <fgColor rgb="FF87B971"/>
        <bgColor indexed="64"/>
      </patternFill>
    </fill>
    <fill>
      <patternFill patternType="solid">
        <fgColor rgb="FFDDE7F0"/>
        <bgColor indexed="64"/>
      </patternFill>
    </fill>
    <fill>
      <patternFill patternType="solid">
        <fgColor rgb="FF8ABB75"/>
        <bgColor indexed="64"/>
      </patternFill>
    </fill>
    <fill>
      <patternFill patternType="solid">
        <fgColor rgb="FFDAE5EF"/>
        <bgColor indexed="64"/>
      </patternFill>
    </fill>
    <fill>
      <patternFill patternType="solid">
        <fgColor rgb="FF8DBC78"/>
        <bgColor indexed="64"/>
      </patternFill>
    </fill>
    <fill>
      <patternFill patternType="solid">
        <fgColor rgb="FF90BE7B"/>
        <bgColor indexed="64"/>
      </patternFill>
    </fill>
    <fill>
      <patternFill patternType="solid">
        <fgColor rgb="FFD4E1EC"/>
        <bgColor indexed="64"/>
      </patternFill>
    </fill>
    <fill>
      <patternFill patternType="solid">
        <fgColor rgb="FF92C07F"/>
        <bgColor indexed="64"/>
      </patternFill>
    </fill>
    <fill>
      <patternFill patternType="solid">
        <fgColor rgb="FFD1DEEB"/>
        <bgColor indexed="64"/>
      </patternFill>
    </fill>
    <fill>
      <patternFill patternType="solid">
        <fgColor rgb="FF95C182"/>
        <bgColor indexed="64"/>
      </patternFill>
    </fill>
    <fill>
      <patternFill patternType="solid">
        <fgColor rgb="FFCDDCEA"/>
        <bgColor indexed="64"/>
      </patternFill>
    </fill>
    <fill>
      <patternFill patternType="solid">
        <fgColor rgb="FF98C385"/>
        <bgColor indexed="64"/>
      </patternFill>
    </fill>
    <fill>
      <patternFill patternType="solid">
        <fgColor rgb="FFCADAE8"/>
        <bgColor indexed="64"/>
      </patternFill>
    </fill>
    <fill>
      <patternFill patternType="solid">
        <fgColor rgb="FF9BC589"/>
        <bgColor indexed="64"/>
      </patternFill>
    </fill>
    <fill>
      <patternFill patternType="solid">
        <fgColor rgb="FFC7D8E7"/>
        <bgColor indexed="64"/>
      </patternFill>
    </fill>
    <fill>
      <patternFill patternType="solid">
        <fgColor rgb="FF9EC68C"/>
        <bgColor indexed="64"/>
      </patternFill>
    </fill>
    <fill>
      <patternFill patternType="solid">
        <fgColor rgb="FFC4D6E5"/>
        <bgColor indexed="64"/>
      </patternFill>
    </fill>
    <fill>
      <patternFill patternType="solid">
        <fgColor rgb="FFA1C890"/>
        <bgColor indexed="64"/>
      </patternFill>
    </fill>
    <fill>
      <patternFill patternType="solid">
        <fgColor rgb="FFC1D3E4"/>
        <bgColor indexed="64"/>
      </patternFill>
    </fill>
    <fill>
      <patternFill patternType="solid">
        <fgColor rgb="FFA4CA93"/>
        <bgColor indexed="64"/>
      </patternFill>
    </fill>
    <fill>
      <patternFill patternType="solid">
        <fgColor rgb="FFBED1E3"/>
        <bgColor indexed="64"/>
      </patternFill>
    </fill>
    <fill>
      <patternFill patternType="solid">
        <fgColor rgb="FFA6CB96"/>
        <bgColor indexed="64"/>
      </patternFill>
    </fill>
    <fill>
      <patternFill patternType="solid">
        <fgColor rgb="FFBBCFE1"/>
        <bgColor indexed="64"/>
      </patternFill>
    </fill>
    <fill>
      <patternFill patternType="solid">
        <fgColor rgb="FFA9CD9A"/>
        <bgColor indexed="64"/>
      </patternFill>
    </fill>
    <fill>
      <patternFill patternType="solid">
        <fgColor rgb="FFACCF9D"/>
        <bgColor indexed="64"/>
      </patternFill>
    </fill>
    <fill>
      <patternFill patternType="solid">
        <fgColor rgb="FFB4CBDF"/>
        <bgColor indexed="64"/>
      </patternFill>
    </fill>
    <fill>
      <patternFill patternType="solid">
        <fgColor rgb="FFAFD0A0"/>
        <bgColor indexed="64"/>
      </patternFill>
    </fill>
    <fill>
      <patternFill patternType="solid">
        <fgColor rgb="FFB1C8DD"/>
        <bgColor indexed="64"/>
      </patternFill>
    </fill>
    <fill>
      <patternFill patternType="solid">
        <fgColor rgb="FFB2D2A4"/>
        <bgColor indexed="64"/>
      </patternFill>
    </fill>
    <fill>
      <patternFill patternType="solid">
        <fgColor rgb="FFB5D4A7"/>
        <bgColor indexed="64"/>
      </patternFill>
    </fill>
    <fill>
      <patternFill patternType="solid">
        <fgColor rgb="FFABC4DA"/>
        <bgColor indexed="64"/>
      </patternFill>
    </fill>
    <fill>
      <patternFill patternType="solid">
        <fgColor rgb="FFB8D5AA"/>
        <bgColor indexed="64"/>
      </patternFill>
    </fill>
    <fill>
      <patternFill patternType="solid">
        <fgColor rgb="FFA8C2D9"/>
        <bgColor indexed="64"/>
      </patternFill>
    </fill>
    <fill>
      <patternFill patternType="solid">
        <fgColor rgb="FFBAD7AE"/>
        <bgColor indexed="64"/>
      </patternFill>
    </fill>
    <fill>
      <patternFill patternType="solid">
        <fgColor rgb="FFA5C0D8"/>
        <bgColor indexed="64"/>
      </patternFill>
    </fill>
    <fill>
      <patternFill patternType="solid">
        <fgColor rgb="FFBDD9B1"/>
        <bgColor indexed="64"/>
      </patternFill>
    </fill>
    <fill>
      <patternFill patternType="solid">
        <fgColor rgb="FFA2BDD6"/>
        <bgColor indexed="64"/>
      </patternFill>
    </fill>
    <fill>
      <patternFill patternType="solid">
        <fgColor rgb="FFC0DAB5"/>
        <bgColor indexed="64"/>
      </patternFill>
    </fill>
    <fill>
      <patternFill patternType="solid">
        <fgColor rgb="FFC3DCB8"/>
        <bgColor indexed="64"/>
      </patternFill>
    </fill>
    <fill>
      <patternFill patternType="solid">
        <fgColor rgb="FF9BB9D4"/>
        <bgColor indexed="64"/>
      </patternFill>
    </fill>
    <fill>
      <patternFill patternType="solid">
        <fgColor rgb="FFC6DEBB"/>
        <bgColor indexed="64"/>
      </patternFill>
    </fill>
    <fill>
      <patternFill patternType="solid">
        <fgColor rgb="FF98B7D2"/>
        <bgColor indexed="64"/>
      </patternFill>
    </fill>
    <fill>
      <patternFill patternType="solid">
        <fgColor rgb="FFC9DFBF"/>
        <bgColor indexed="64"/>
      </patternFill>
    </fill>
    <fill>
      <patternFill patternType="solid">
        <fgColor rgb="FF95B5D1"/>
        <bgColor indexed="64"/>
      </patternFill>
    </fill>
    <fill>
      <patternFill patternType="solid">
        <fgColor rgb="FFCCE1C2"/>
        <bgColor indexed="64"/>
      </patternFill>
    </fill>
    <fill>
      <patternFill patternType="solid">
        <fgColor rgb="FF92B2CF"/>
        <bgColor indexed="64"/>
      </patternFill>
    </fill>
    <fill>
      <patternFill patternType="solid">
        <fgColor rgb="FFCEE3C5"/>
        <bgColor indexed="64"/>
      </patternFill>
    </fill>
    <fill>
      <patternFill patternType="solid">
        <fgColor rgb="FF8FB0CE"/>
        <bgColor indexed="64"/>
      </patternFill>
    </fill>
    <fill>
      <patternFill patternType="solid">
        <fgColor rgb="FFD1E4C9"/>
        <bgColor indexed="64"/>
      </patternFill>
    </fill>
    <fill>
      <patternFill patternType="solid">
        <fgColor rgb="FF8CAECD"/>
        <bgColor indexed="64"/>
      </patternFill>
    </fill>
    <fill>
      <patternFill patternType="solid">
        <fgColor rgb="FF89ACCB"/>
        <bgColor indexed="64"/>
      </patternFill>
    </fill>
    <fill>
      <patternFill patternType="solid">
        <fgColor rgb="FFD7E8D0"/>
        <bgColor indexed="64"/>
      </patternFill>
    </fill>
    <fill>
      <patternFill patternType="solid">
        <fgColor rgb="FFDAE9D3"/>
        <bgColor indexed="64"/>
      </patternFill>
    </fill>
    <fill>
      <patternFill patternType="solid">
        <fgColor rgb="FF82A7C9"/>
        <bgColor indexed="64"/>
      </patternFill>
    </fill>
    <fill>
      <patternFill patternType="solid">
        <fgColor rgb="FFDDEBD6"/>
        <bgColor indexed="64"/>
      </patternFill>
    </fill>
    <fill>
      <patternFill patternType="solid">
        <fgColor rgb="FF7FA5C7"/>
        <bgColor indexed="64"/>
      </patternFill>
    </fill>
    <fill>
      <patternFill patternType="solid">
        <fgColor rgb="FFDFEDDA"/>
        <bgColor indexed="64"/>
      </patternFill>
    </fill>
    <fill>
      <patternFill patternType="solid">
        <fgColor rgb="FF7CA3C6"/>
        <bgColor indexed="64"/>
      </patternFill>
    </fill>
    <fill>
      <patternFill patternType="solid">
        <fgColor rgb="FF79A1C5"/>
        <bgColor indexed="64"/>
      </patternFill>
    </fill>
    <fill>
      <patternFill patternType="solid">
        <fgColor rgb="FF769EC3"/>
        <bgColor indexed="64"/>
      </patternFill>
    </fill>
    <fill>
      <patternFill patternType="solid">
        <fgColor rgb="FF709AC0"/>
        <bgColor indexed="64"/>
      </patternFill>
    </fill>
    <fill>
      <patternFill patternType="solid">
        <fgColor rgb="FF6996BE"/>
        <bgColor indexed="64"/>
      </patternFill>
    </fill>
    <fill>
      <patternFill patternType="solid">
        <fgColor rgb="FFF3F8F1"/>
        <bgColor indexed="64"/>
      </patternFill>
    </fill>
    <fill>
      <patternFill patternType="solid">
        <fgColor rgb="FF6693BC"/>
        <bgColor indexed="64"/>
      </patternFill>
    </fill>
    <fill>
      <patternFill patternType="solid">
        <fgColor rgb="FFF6FAF5"/>
        <bgColor indexed="64"/>
      </patternFill>
    </fill>
    <fill>
      <patternFill patternType="solid">
        <fgColor rgb="FF598AB6"/>
        <bgColor indexed="64"/>
      </patternFill>
    </fill>
    <fill>
      <patternFill patternType="solid">
        <fgColor rgb="FF5487B4"/>
        <bgColor indexed="64"/>
      </patternFill>
    </fill>
    <fill>
      <patternFill patternType="solid">
        <fgColor rgb="FF5083B2"/>
        <bgColor indexed="64"/>
      </patternFill>
    </fill>
    <fill>
      <patternFill patternType="solid">
        <fgColor rgb="FF4B80B0"/>
        <bgColor indexed="64"/>
      </patternFill>
    </fill>
    <fill>
      <patternFill patternType="solid">
        <fgColor rgb="FF467DAE"/>
        <bgColor indexed="64"/>
      </patternFill>
    </fill>
    <fill>
      <patternFill patternType="solid">
        <fgColor rgb="FF3D77AA"/>
        <bgColor indexed="64"/>
      </patternFill>
    </fill>
    <fill>
      <patternFill patternType="solid">
        <fgColor rgb="FF3973A8"/>
        <bgColor indexed="64"/>
      </patternFill>
    </fill>
    <fill>
      <patternFill patternType="solid">
        <fgColor rgb="FF306DA4"/>
        <bgColor indexed="64"/>
      </patternFill>
    </fill>
    <fill>
      <patternFill patternType="solid">
        <fgColor rgb="FF2B6AA2"/>
        <bgColor indexed="64"/>
      </patternFill>
    </fill>
    <fill>
      <patternFill patternType="solid">
        <fgColor rgb="FF22639E"/>
        <bgColor indexed="64"/>
      </patternFill>
    </fill>
    <fill>
      <patternFill patternType="solid">
        <fgColor rgb="FF1E609C"/>
        <bgColor indexed="64"/>
      </patternFill>
    </fill>
    <fill>
      <patternFill patternType="solid">
        <fgColor rgb="FF195D9A"/>
        <bgColor indexed="64"/>
      </patternFill>
    </fill>
    <fill>
      <patternFill patternType="solid">
        <fgColor rgb="FF155A98"/>
        <bgColor indexed="64"/>
      </patternFill>
    </fill>
    <fill>
      <patternFill patternType="solid">
        <fgColor rgb="FF10579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DFEFF"/>
        <bgColor indexed="64"/>
      </patternFill>
    </fill>
    <fill>
      <patternFill patternType="solid">
        <fgColor rgb="FFFBFCFE"/>
        <bgColor indexed="64"/>
      </patternFill>
    </fill>
    <fill>
      <patternFill patternType="solid">
        <fgColor rgb="FF73AD59"/>
        <bgColor indexed="64"/>
      </patternFill>
    </fill>
    <fill>
      <patternFill patternType="solid">
        <fgColor rgb="FFF7F9FC"/>
        <bgColor indexed="64"/>
      </patternFill>
    </fill>
    <fill>
      <patternFill patternType="solid">
        <fgColor rgb="FF75AF5C"/>
        <bgColor indexed="64"/>
      </patternFill>
    </fill>
    <fill>
      <patternFill patternType="solid">
        <fgColor rgb="FFF4F8FB"/>
        <bgColor indexed="64"/>
      </patternFill>
    </fill>
    <fill>
      <patternFill patternType="solid">
        <fgColor rgb="FF78B060"/>
        <bgColor indexed="64"/>
      </patternFill>
    </fill>
    <fill>
      <patternFill patternType="solid">
        <fgColor rgb="FFF2F6FA"/>
        <bgColor indexed="64"/>
      </patternFill>
    </fill>
    <fill>
      <patternFill patternType="solid">
        <fgColor rgb="FF7BB263"/>
        <bgColor indexed="64"/>
      </patternFill>
    </fill>
    <fill>
      <patternFill patternType="solid">
        <fgColor rgb="FF7EB466"/>
        <bgColor indexed="64"/>
      </patternFill>
    </fill>
    <fill>
      <patternFill patternType="solid">
        <fgColor rgb="FFEEF3F8"/>
        <bgColor indexed="64"/>
      </patternFill>
    </fill>
    <fill>
      <patternFill patternType="solid">
        <fgColor rgb="FF80B569"/>
        <bgColor indexed="64"/>
      </patternFill>
    </fill>
    <fill>
      <patternFill patternType="solid">
        <fgColor rgb="FFECF1F7"/>
        <bgColor indexed="64"/>
      </patternFill>
    </fill>
    <fill>
      <patternFill patternType="solid">
        <fgColor rgb="FF83B76D"/>
        <bgColor indexed="64"/>
      </patternFill>
    </fill>
    <fill>
      <patternFill patternType="solid">
        <fgColor rgb="FFE9F0F6"/>
        <bgColor indexed="64"/>
      </patternFill>
    </fill>
    <fill>
      <patternFill patternType="solid">
        <fgColor rgb="FF86B870"/>
        <bgColor indexed="64"/>
      </patternFill>
    </fill>
    <fill>
      <patternFill patternType="solid">
        <fgColor rgb="FFE7EEF5"/>
        <bgColor indexed="64"/>
      </patternFill>
    </fill>
    <fill>
      <patternFill patternType="solid">
        <fgColor rgb="FF89BA73"/>
        <bgColor indexed="64"/>
      </patternFill>
    </fill>
    <fill>
      <patternFill patternType="solid">
        <fgColor rgb="FFE5EDF4"/>
        <bgColor indexed="64"/>
      </patternFill>
    </fill>
    <fill>
      <patternFill patternType="solid">
        <fgColor rgb="FF8BBC76"/>
        <bgColor indexed="64"/>
      </patternFill>
    </fill>
    <fill>
      <patternFill patternType="solid">
        <fgColor rgb="FFE3EBF3"/>
        <bgColor indexed="64"/>
      </patternFill>
    </fill>
    <fill>
      <patternFill patternType="solid">
        <fgColor rgb="FF8EBD7A"/>
        <bgColor indexed="64"/>
      </patternFill>
    </fill>
    <fill>
      <patternFill patternType="solid">
        <fgColor rgb="FF91BF7D"/>
        <bgColor indexed="64"/>
      </patternFill>
    </fill>
    <fill>
      <patternFill patternType="solid">
        <fgColor rgb="FFDEE8F1"/>
        <bgColor indexed="64"/>
      </patternFill>
    </fill>
    <fill>
      <patternFill patternType="solid">
        <fgColor rgb="FF94C080"/>
        <bgColor indexed="64"/>
      </patternFill>
    </fill>
    <fill>
      <patternFill patternType="solid">
        <fgColor rgb="FFDCE7F0"/>
        <bgColor indexed="64"/>
      </patternFill>
    </fill>
    <fill>
      <patternFill patternType="solid">
        <fgColor rgb="FF99C486"/>
        <bgColor indexed="64"/>
      </patternFill>
    </fill>
    <fill>
      <patternFill patternType="solid">
        <fgColor rgb="FFD8E3EE"/>
        <bgColor indexed="64"/>
      </patternFill>
    </fill>
    <fill>
      <patternFill patternType="solid">
        <fgColor rgb="FFD5E2ED"/>
        <bgColor indexed="64"/>
      </patternFill>
    </fill>
    <fill>
      <patternFill patternType="solid">
        <fgColor rgb="FF9EC78D"/>
        <bgColor indexed="64"/>
      </patternFill>
    </fill>
    <fill>
      <patternFill patternType="solid">
        <fgColor rgb="FFD3E0EC"/>
        <bgColor indexed="64"/>
      </patternFill>
    </fill>
    <fill>
      <patternFill patternType="solid">
        <fgColor rgb="FFD1DFEB"/>
        <bgColor indexed="64"/>
      </patternFill>
    </fill>
    <fill>
      <patternFill patternType="solid">
        <fgColor rgb="FFCFDDEA"/>
        <bgColor indexed="64"/>
      </patternFill>
    </fill>
    <fill>
      <patternFill patternType="solid">
        <fgColor rgb="FFA7CC97"/>
        <bgColor indexed="64"/>
      </patternFill>
    </fill>
    <fill>
      <patternFill patternType="solid">
        <fgColor rgb="FFC6D7E6"/>
        <bgColor indexed="64"/>
      </patternFill>
    </fill>
    <fill>
      <patternFill patternType="solid">
        <fgColor rgb="FFC4D5E5"/>
        <bgColor indexed="64"/>
      </patternFill>
    </fill>
    <fill>
      <patternFill patternType="solid">
        <fgColor rgb="FFB4D4A7"/>
        <bgColor indexed="64"/>
      </patternFill>
    </fill>
    <fill>
      <patternFill patternType="solid">
        <fgColor rgb="FFC2D4E4"/>
        <bgColor indexed="64"/>
      </patternFill>
    </fill>
    <fill>
      <patternFill patternType="solid">
        <fgColor rgb="FFB7D5AA"/>
        <bgColor indexed="64"/>
      </patternFill>
    </fill>
    <fill>
      <patternFill patternType="solid">
        <fgColor rgb="FFBFD2E3"/>
        <bgColor indexed="64"/>
      </patternFill>
    </fill>
    <fill>
      <patternFill patternType="solid">
        <fgColor rgb="FFBAD7AD"/>
        <bgColor indexed="64"/>
      </patternFill>
    </fill>
    <fill>
      <patternFill patternType="solid">
        <fgColor rgb="FFBDD1E2"/>
        <bgColor indexed="64"/>
      </patternFill>
    </fill>
    <fill>
      <patternFill patternType="solid">
        <fgColor rgb="FFBDD8B0"/>
        <bgColor indexed="64"/>
      </patternFill>
    </fill>
    <fill>
      <patternFill patternType="solid">
        <fgColor rgb="FFBFDAB4"/>
        <bgColor indexed="64"/>
      </patternFill>
    </fill>
    <fill>
      <patternFill patternType="solid">
        <fgColor rgb="FFB9CEE0"/>
        <bgColor indexed="64"/>
      </patternFill>
    </fill>
    <fill>
      <patternFill patternType="solid">
        <fgColor rgb="FFB6CCDF"/>
        <bgColor indexed="64"/>
      </patternFill>
    </fill>
    <fill>
      <patternFill patternType="solid">
        <fgColor rgb="FFB4CADF"/>
        <bgColor indexed="64"/>
      </patternFill>
    </fill>
    <fill>
      <patternFill patternType="solid">
        <fgColor rgb="FFC8DFBD"/>
        <bgColor indexed="64"/>
      </patternFill>
    </fill>
    <fill>
      <patternFill patternType="solid">
        <fgColor rgb="FFB2C9DE"/>
        <bgColor indexed="64"/>
      </patternFill>
    </fill>
    <fill>
      <patternFill patternType="solid">
        <fgColor rgb="FFCAE0C1"/>
        <bgColor indexed="64"/>
      </patternFill>
    </fill>
    <fill>
      <patternFill patternType="solid">
        <fgColor rgb="FFB0C7DD"/>
        <bgColor indexed="64"/>
      </patternFill>
    </fill>
    <fill>
      <patternFill patternType="solid">
        <fgColor rgb="FFCDE2C4"/>
        <bgColor indexed="64"/>
      </patternFill>
    </fill>
    <fill>
      <patternFill patternType="solid">
        <fgColor rgb="FFD0E4C7"/>
        <bgColor indexed="64"/>
      </patternFill>
    </fill>
    <fill>
      <patternFill patternType="solid">
        <fgColor rgb="FFABC4DB"/>
        <bgColor indexed="64"/>
      </patternFill>
    </fill>
    <fill>
      <patternFill patternType="solid">
        <fgColor rgb="FFD2E5CA"/>
        <bgColor indexed="64"/>
      </patternFill>
    </fill>
    <fill>
      <patternFill patternType="solid">
        <fgColor rgb="FFD5E7CE"/>
        <bgColor indexed="64"/>
      </patternFill>
    </fill>
    <fill>
      <patternFill patternType="solid">
        <fgColor rgb="FFA7C1D9"/>
        <bgColor indexed="64"/>
      </patternFill>
    </fill>
    <fill>
      <patternFill patternType="solid">
        <fgColor rgb="FFD8E8D1"/>
        <bgColor indexed="64"/>
      </patternFill>
    </fill>
    <fill>
      <patternFill patternType="solid">
        <fgColor rgb="FFDBEAD4"/>
        <bgColor indexed="64"/>
      </patternFill>
    </fill>
    <fill>
      <patternFill patternType="solid">
        <fgColor rgb="FFA3BED7"/>
        <bgColor indexed="64"/>
      </patternFill>
    </fill>
    <fill>
      <patternFill patternType="solid">
        <fgColor rgb="FFDDECD7"/>
        <bgColor indexed="64"/>
      </patternFill>
    </fill>
    <fill>
      <patternFill patternType="solid">
        <fgColor rgb="FFA0BCD6"/>
        <bgColor indexed="64"/>
      </patternFill>
    </fill>
    <fill>
      <patternFill patternType="solid">
        <fgColor rgb="FFE0EDDB"/>
        <bgColor indexed="64"/>
      </patternFill>
    </fill>
    <fill>
      <patternFill patternType="solid">
        <fgColor rgb="FF9EBBD5"/>
        <bgColor indexed="64"/>
      </patternFill>
    </fill>
    <fill>
      <patternFill patternType="solid">
        <fgColor rgb="FFE3EFDE"/>
        <bgColor indexed="64"/>
      </patternFill>
    </fill>
    <fill>
      <patternFill patternType="solid">
        <fgColor rgb="FF9CB9D4"/>
        <bgColor indexed="64"/>
      </patternFill>
    </fill>
    <fill>
      <patternFill patternType="solid">
        <fgColor rgb="FFE6F0E1"/>
        <bgColor indexed="64"/>
      </patternFill>
    </fill>
    <fill>
      <patternFill patternType="solid">
        <fgColor rgb="FF97B6D2"/>
        <bgColor indexed="64"/>
      </patternFill>
    </fill>
    <fill>
      <patternFill patternType="solid">
        <fgColor rgb="FFEBF4E7"/>
        <bgColor indexed="64"/>
      </patternFill>
    </fill>
    <fill>
      <patternFill patternType="solid">
        <fgColor rgb="FF93B3D0"/>
        <bgColor indexed="64"/>
      </patternFill>
    </fill>
    <fill>
      <patternFill patternType="solid">
        <fgColor rgb="FF90B1CF"/>
        <bgColor indexed="64"/>
      </patternFill>
    </fill>
    <fill>
      <patternFill patternType="solid">
        <fgColor rgb="FF8EAFCE"/>
        <bgColor indexed="64"/>
      </patternFill>
    </fill>
    <fill>
      <patternFill patternType="solid">
        <fgColor rgb="FF88ABCB"/>
        <bgColor indexed="64"/>
      </patternFill>
    </fill>
    <fill>
      <patternFill patternType="solid">
        <fgColor rgb="FF83A8C9"/>
        <bgColor indexed="64"/>
      </patternFill>
    </fill>
    <fill>
      <patternFill patternType="solid">
        <fgColor rgb="FF7DA4C6"/>
        <bgColor indexed="64"/>
      </patternFill>
    </fill>
    <fill>
      <patternFill patternType="solid">
        <fgColor rgb="FF7BA2C5"/>
        <bgColor indexed="64"/>
      </patternFill>
    </fill>
    <fill>
      <patternFill patternType="solid">
        <fgColor rgb="FF759EC3"/>
        <bgColor indexed="64"/>
      </patternFill>
    </fill>
    <fill>
      <patternFill patternType="solid">
        <fgColor rgb="FF6A96BE"/>
        <bgColor indexed="64"/>
      </patternFill>
    </fill>
    <fill>
      <patternFill patternType="solid">
        <fgColor rgb="FF6593BC"/>
        <bgColor indexed="64"/>
      </patternFill>
    </fill>
    <fill>
      <patternFill patternType="solid">
        <fgColor rgb="FF608FB9"/>
        <bgColor indexed="64"/>
      </patternFill>
    </fill>
    <fill>
      <patternFill patternType="solid">
        <fgColor rgb="FF5A8BB7"/>
        <bgColor indexed="64"/>
      </patternFill>
    </fill>
    <fill>
      <patternFill patternType="solid">
        <fgColor rgb="FF5587B5"/>
        <bgColor indexed="64"/>
      </patternFill>
    </fill>
    <fill>
      <patternFill patternType="solid">
        <fgColor rgb="FF4F83B2"/>
        <bgColor indexed="64"/>
      </patternFill>
    </fill>
    <fill>
      <patternFill patternType="solid">
        <fgColor rgb="FF4A7FB0"/>
        <bgColor indexed="64"/>
      </patternFill>
    </fill>
    <fill>
      <patternFill patternType="solid">
        <fgColor rgb="FF447CAD"/>
        <bgColor indexed="64"/>
      </patternFill>
    </fill>
    <fill>
      <patternFill patternType="solid">
        <fgColor rgb="FF3F78AB"/>
        <bgColor indexed="64"/>
      </patternFill>
    </fill>
    <fill>
      <patternFill patternType="solid">
        <fgColor rgb="FF3A74A9"/>
        <bgColor indexed="64"/>
      </patternFill>
    </fill>
    <fill>
      <patternFill patternType="solid">
        <fgColor rgb="FF2F6CA4"/>
        <bgColor indexed="64"/>
      </patternFill>
    </fill>
    <fill>
      <patternFill patternType="solid">
        <fgColor rgb="FF2969A2"/>
        <bgColor indexed="64"/>
      </patternFill>
    </fill>
    <fill>
      <patternFill patternType="solid">
        <fgColor rgb="FF24659F"/>
        <bgColor indexed="64"/>
      </patternFill>
    </fill>
    <fill>
      <patternFill patternType="solid">
        <fgColor rgb="FF1E619D"/>
        <bgColor indexed="64"/>
      </patternFill>
    </fill>
    <fill>
      <patternFill patternType="solid">
        <fgColor rgb="FF145998"/>
        <bgColor indexed="64"/>
      </patternFill>
    </fill>
    <fill>
      <patternFill patternType="solid">
        <fgColor rgb="FF0E5596"/>
        <bgColor indexed="64"/>
      </patternFill>
    </fill>
    <fill>
      <patternFill patternType="solid">
        <fgColor rgb="FFE4F4DF"/>
        <bgColor rgb="FFFFD965"/>
      </patternFill>
    </fill>
    <fill>
      <patternFill patternType="solid">
        <fgColor rgb="FFE4F4DF"/>
        <bgColor rgb="FF000000"/>
      </patternFill>
    </fill>
    <fill>
      <patternFill patternType="solid">
        <fgColor rgb="FF54A738"/>
        <bgColor rgb="FF000000"/>
      </patternFill>
    </fill>
    <fill>
      <patternFill patternType="solid">
        <fgColor rgb="FFCAEABF"/>
        <bgColor rgb="FF000000"/>
      </patternFill>
    </fill>
    <fill>
      <patternFill patternType="solid">
        <fgColor rgb="FFDBF0FD"/>
        <bgColor rgb="FF000000"/>
      </patternFill>
    </fill>
    <fill>
      <patternFill patternType="solid">
        <fgColor rgb="FF88DEFF"/>
        <bgColor rgb="FF000000"/>
      </patternFill>
    </fill>
    <fill>
      <patternFill patternType="solid">
        <fgColor rgb="FF89CE70"/>
        <bgColor rgb="FF000000"/>
      </patternFill>
    </fill>
  </fills>
  <borders count="3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rgb="FF387025"/>
      </left>
      <right/>
      <top style="thin">
        <color rgb="FF387025"/>
      </top>
      <bottom/>
      <diagonal/>
    </border>
    <border>
      <left/>
      <right/>
      <top style="thin">
        <color rgb="FF387025"/>
      </top>
      <bottom/>
      <diagonal/>
    </border>
    <border>
      <left style="thin">
        <color rgb="FF387025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80">
    <xf numFmtId="0" fontId="0" fillId="0" borderId="0" xfId="0"/>
    <xf numFmtId="0" fontId="2" fillId="0" borderId="0" xfId="0" applyFont="1" applyProtection="1">
      <protection hidden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2"/>
    <xf numFmtId="0" fontId="5" fillId="4" borderId="0" xfId="2" applyFont="1" applyFill="1" applyAlignment="1">
      <alignment vertical="center"/>
    </xf>
    <xf numFmtId="0" fontId="6" fillId="0" borderId="0" xfId="2" applyFont="1"/>
    <xf numFmtId="0" fontId="7" fillId="5" borderId="4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 wrapText="1"/>
    </xf>
    <xf numFmtId="164" fontId="7" fillId="8" borderId="7" xfId="0" applyNumberFormat="1" applyFont="1" applyFill="1" applyBorder="1" applyAlignment="1">
      <alignment horizontal="center" vertical="center" wrapText="1"/>
    </xf>
    <xf numFmtId="2" fontId="7" fillId="9" borderId="8" xfId="0" applyNumberFormat="1" applyFont="1" applyFill="1" applyBorder="1" applyAlignment="1">
      <alignment horizontal="center" vertical="center" wrapText="1"/>
    </xf>
    <xf numFmtId="0" fontId="9" fillId="0" borderId="0" xfId="2" applyFont="1" applyAlignment="1">
      <alignment horizontal="center"/>
    </xf>
    <xf numFmtId="0" fontId="10" fillId="0" borderId="0" xfId="2" applyFont="1" applyAlignment="1">
      <alignment horizontal="center"/>
    </xf>
    <xf numFmtId="164" fontId="7" fillId="8" borderId="9" xfId="0" applyNumberFormat="1" applyFont="1" applyFill="1" applyBorder="1" applyAlignment="1">
      <alignment horizontal="center" vertical="center" wrapText="1"/>
    </xf>
    <xf numFmtId="2" fontId="7" fillId="10" borderId="10" xfId="0" applyNumberFormat="1" applyFont="1" applyFill="1" applyBorder="1" applyAlignment="1">
      <alignment horizontal="center" vertical="center" wrapText="1"/>
    </xf>
    <xf numFmtId="0" fontId="5" fillId="0" borderId="11" xfId="2" applyFont="1" applyBorder="1"/>
    <xf numFmtId="164" fontId="11" fillId="0" borderId="12" xfId="2" applyNumberFormat="1" applyFont="1" applyBorder="1" applyAlignment="1">
      <alignment horizontal="center"/>
    </xf>
    <xf numFmtId="164" fontId="11" fillId="0" borderId="13" xfId="2" applyNumberFormat="1" applyFont="1" applyBorder="1" applyAlignment="1">
      <alignment horizontal="center"/>
    </xf>
    <xf numFmtId="164" fontId="12" fillId="0" borderId="13" xfId="2" applyNumberFormat="1" applyFont="1" applyBorder="1" applyAlignment="1">
      <alignment horizontal="center"/>
    </xf>
    <xf numFmtId="164" fontId="7" fillId="11" borderId="9" xfId="0" applyNumberFormat="1" applyFont="1" applyFill="1" applyBorder="1" applyAlignment="1">
      <alignment horizontal="center" vertical="center" wrapText="1"/>
    </xf>
    <xf numFmtId="2" fontId="7" fillId="12" borderId="10" xfId="0" applyNumberFormat="1" applyFont="1" applyFill="1" applyBorder="1" applyAlignment="1">
      <alignment horizontal="center" vertical="center" wrapText="1"/>
    </xf>
    <xf numFmtId="164" fontId="7" fillId="13" borderId="9" xfId="0" applyNumberFormat="1" applyFont="1" applyFill="1" applyBorder="1" applyAlignment="1">
      <alignment horizontal="center" vertical="center" wrapText="1"/>
    </xf>
    <xf numFmtId="2" fontId="7" fillId="14" borderId="10" xfId="0" applyNumberFormat="1" applyFont="1" applyFill="1" applyBorder="1" applyAlignment="1">
      <alignment horizontal="center" vertical="center" wrapText="1"/>
    </xf>
    <xf numFmtId="164" fontId="7" fillId="15" borderId="9" xfId="0" applyNumberFormat="1" applyFont="1" applyFill="1" applyBorder="1" applyAlignment="1">
      <alignment horizontal="center" vertical="center" wrapText="1"/>
    </xf>
    <xf numFmtId="2" fontId="7" fillId="16" borderId="10" xfId="0" applyNumberFormat="1" applyFont="1" applyFill="1" applyBorder="1" applyAlignment="1">
      <alignment horizontal="center" vertical="center" wrapText="1"/>
    </xf>
    <xf numFmtId="0" fontId="5" fillId="0" borderId="14" xfId="2" applyFont="1" applyBorder="1"/>
    <xf numFmtId="164" fontId="11" fillId="0" borderId="14" xfId="2" applyNumberFormat="1" applyFont="1" applyBorder="1" applyAlignment="1">
      <alignment horizontal="center"/>
    </xf>
    <xf numFmtId="164" fontId="7" fillId="17" borderId="9" xfId="0" applyNumberFormat="1" applyFont="1" applyFill="1" applyBorder="1" applyAlignment="1">
      <alignment horizontal="center" vertical="center" wrapText="1"/>
    </xf>
    <xf numFmtId="2" fontId="7" fillId="18" borderId="10" xfId="0" applyNumberFormat="1" applyFont="1" applyFill="1" applyBorder="1" applyAlignment="1">
      <alignment horizontal="center" vertical="center" wrapText="1"/>
    </xf>
    <xf numFmtId="0" fontId="11" fillId="0" borderId="14" xfId="2" applyFont="1" applyBorder="1" applyAlignment="1">
      <alignment horizontal="center"/>
    </xf>
    <xf numFmtId="164" fontId="7" fillId="19" borderId="9" xfId="0" applyNumberFormat="1" applyFont="1" applyFill="1" applyBorder="1" applyAlignment="1">
      <alignment horizontal="center" vertical="center" wrapText="1"/>
    </xf>
    <xf numFmtId="2" fontId="7" fillId="20" borderId="10" xfId="0" applyNumberFormat="1" applyFont="1" applyFill="1" applyBorder="1" applyAlignment="1">
      <alignment horizontal="center" vertical="center" wrapText="1"/>
    </xf>
    <xf numFmtId="165" fontId="5" fillId="0" borderId="14" xfId="2" applyNumberFormat="1" applyFont="1" applyBorder="1"/>
    <xf numFmtId="165" fontId="11" fillId="0" borderId="14" xfId="2" applyNumberFormat="1" applyFont="1" applyBorder="1" applyAlignment="1">
      <alignment horizontal="center"/>
    </xf>
    <xf numFmtId="164" fontId="7" fillId="21" borderId="9" xfId="0" applyNumberFormat="1" applyFont="1" applyFill="1" applyBorder="1" applyAlignment="1">
      <alignment horizontal="center" vertical="center" wrapText="1"/>
    </xf>
    <xf numFmtId="2" fontId="7" fillId="22" borderId="10" xfId="0" applyNumberFormat="1" applyFont="1" applyFill="1" applyBorder="1" applyAlignment="1">
      <alignment horizontal="center" vertical="center" wrapText="1"/>
    </xf>
    <xf numFmtId="164" fontId="7" fillId="23" borderId="9" xfId="0" applyNumberFormat="1" applyFont="1" applyFill="1" applyBorder="1" applyAlignment="1">
      <alignment horizontal="center" vertical="center" wrapText="1"/>
    </xf>
    <xf numFmtId="2" fontId="7" fillId="24" borderId="10" xfId="0" applyNumberFormat="1" applyFont="1" applyFill="1" applyBorder="1" applyAlignment="1">
      <alignment horizontal="center" vertical="center" wrapText="1"/>
    </xf>
    <xf numFmtId="164" fontId="7" fillId="25" borderId="9" xfId="0" applyNumberFormat="1" applyFont="1" applyFill="1" applyBorder="1" applyAlignment="1">
      <alignment horizontal="center" vertical="center" wrapText="1"/>
    </xf>
    <xf numFmtId="2" fontId="7" fillId="26" borderId="10" xfId="0" applyNumberFormat="1" applyFont="1" applyFill="1" applyBorder="1" applyAlignment="1">
      <alignment horizontal="center" vertical="center" wrapText="1"/>
    </xf>
    <xf numFmtId="0" fontId="2" fillId="0" borderId="0" xfId="2" applyFont="1"/>
    <xf numFmtId="164" fontId="7" fillId="27" borderId="9" xfId="0" applyNumberFormat="1" applyFont="1" applyFill="1" applyBorder="1" applyAlignment="1">
      <alignment horizontal="center" vertical="center" wrapText="1"/>
    </xf>
    <xf numFmtId="2" fontId="7" fillId="28" borderId="10" xfId="0" applyNumberFormat="1" applyFont="1" applyFill="1" applyBorder="1" applyAlignment="1">
      <alignment horizontal="center" vertical="center" wrapText="1"/>
    </xf>
    <xf numFmtId="164" fontId="7" fillId="29" borderId="9" xfId="0" applyNumberFormat="1" applyFont="1" applyFill="1" applyBorder="1" applyAlignment="1">
      <alignment horizontal="center" vertical="center" wrapText="1"/>
    </xf>
    <xf numFmtId="2" fontId="7" fillId="30" borderId="10" xfId="0" applyNumberFormat="1" applyFont="1" applyFill="1" applyBorder="1" applyAlignment="1">
      <alignment horizontal="center" vertical="center" wrapText="1"/>
    </xf>
    <xf numFmtId="164" fontId="2" fillId="0" borderId="0" xfId="2" applyNumberFormat="1" applyFont="1"/>
    <xf numFmtId="164" fontId="7" fillId="31" borderId="9" xfId="0" applyNumberFormat="1" applyFont="1" applyFill="1" applyBorder="1" applyAlignment="1">
      <alignment horizontal="center" vertical="center" wrapText="1"/>
    </xf>
    <xf numFmtId="2" fontId="7" fillId="32" borderId="10" xfId="0" applyNumberFormat="1" applyFont="1" applyFill="1" applyBorder="1" applyAlignment="1">
      <alignment horizontal="center" vertical="center" wrapText="1"/>
    </xf>
    <xf numFmtId="164" fontId="7" fillId="33" borderId="9" xfId="0" applyNumberFormat="1" applyFont="1" applyFill="1" applyBorder="1" applyAlignment="1">
      <alignment horizontal="center" vertical="center" wrapText="1"/>
    </xf>
    <xf numFmtId="2" fontId="7" fillId="34" borderId="10" xfId="0" applyNumberFormat="1" applyFont="1" applyFill="1" applyBorder="1" applyAlignment="1">
      <alignment horizontal="center" vertical="center" wrapText="1"/>
    </xf>
    <xf numFmtId="164" fontId="7" fillId="35" borderId="9" xfId="0" applyNumberFormat="1" applyFont="1" applyFill="1" applyBorder="1" applyAlignment="1">
      <alignment horizontal="center" vertical="center" wrapText="1"/>
    </xf>
    <xf numFmtId="2" fontId="7" fillId="36" borderId="10" xfId="0" applyNumberFormat="1" applyFont="1" applyFill="1" applyBorder="1" applyAlignment="1">
      <alignment horizontal="center" vertical="center" wrapText="1"/>
    </xf>
    <xf numFmtId="164" fontId="7" fillId="37" borderId="9" xfId="0" applyNumberFormat="1" applyFont="1" applyFill="1" applyBorder="1" applyAlignment="1">
      <alignment horizontal="center" vertical="center" wrapText="1"/>
    </xf>
    <xf numFmtId="2" fontId="7" fillId="38" borderId="10" xfId="0" applyNumberFormat="1" applyFont="1" applyFill="1" applyBorder="1" applyAlignment="1">
      <alignment horizontal="center" vertical="center" wrapText="1"/>
    </xf>
    <xf numFmtId="164" fontId="7" fillId="39" borderId="9" xfId="0" applyNumberFormat="1" applyFont="1" applyFill="1" applyBorder="1" applyAlignment="1">
      <alignment horizontal="center" vertical="center" wrapText="1"/>
    </xf>
    <xf numFmtId="2" fontId="7" fillId="40" borderId="10" xfId="0" applyNumberFormat="1" applyFont="1" applyFill="1" applyBorder="1" applyAlignment="1">
      <alignment horizontal="center" vertical="center" wrapText="1"/>
    </xf>
    <xf numFmtId="164" fontId="7" fillId="41" borderId="9" xfId="0" applyNumberFormat="1" applyFont="1" applyFill="1" applyBorder="1" applyAlignment="1">
      <alignment horizontal="center" vertical="center" wrapText="1"/>
    </xf>
    <xf numFmtId="2" fontId="7" fillId="42" borderId="10" xfId="0" applyNumberFormat="1" applyFont="1" applyFill="1" applyBorder="1" applyAlignment="1">
      <alignment horizontal="center" vertical="center" wrapText="1"/>
    </xf>
    <xf numFmtId="164" fontId="7" fillId="43" borderId="9" xfId="0" applyNumberFormat="1" applyFont="1" applyFill="1" applyBorder="1" applyAlignment="1">
      <alignment horizontal="center" vertical="center" wrapText="1"/>
    </xf>
    <xf numFmtId="2" fontId="7" fillId="44" borderId="10" xfId="0" applyNumberFormat="1" applyFont="1" applyFill="1" applyBorder="1" applyAlignment="1">
      <alignment horizontal="center" vertical="center" wrapText="1"/>
    </xf>
    <xf numFmtId="164" fontId="7" fillId="45" borderId="9" xfId="0" applyNumberFormat="1" applyFont="1" applyFill="1" applyBorder="1" applyAlignment="1">
      <alignment horizontal="center" vertical="center" wrapText="1"/>
    </xf>
    <xf numFmtId="2" fontId="7" fillId="46" borderId="10" xfId="0" applyNumberFormat="1" applyFont="1" applyFill="1" applyBorder="1" applyAlignment="1">
      <alignment horizontal="center" vertical="center" wrapText="1"/>
    </xf>
    <xf numFmtId="164" fontId="7" fillId="47" borderId="9" xfId="0" applyNumberFormat="1" applyFont="1" applyFill="1" applyBorder="1" applyAlignment="1">
      <alignment horizontal="center" vertical="center" wrapText="1"/>
    </xf>
    <xf numFmtId="2" fontId="7" fillId="48" borderId="10" xfId="0" applyNumberFormat="1" applyFont="1" applyFill="1" applyBorder="1" applyAlignment="1">
      <alignment horizontal="center" vertical="center" wrapText="1"/>
    </xf>
    <xf numFmtId="164" fontId="7" fillId="49" borderId="9" xfId="0" applyNumberFormat="1" applyFont="1" applyFill="1" applyBorder="1" applyAlignment="1">
      <alignment horizontal="center" vertical="center" wrapText="1"/>
    </xf>
    <xf numFmtId="2" fontId="7" fillId="50" borderId="10" xfId="0" applyNumberFormat="1" applyFont="1" applyFill="1" applyBorder="1" applyAlignment="1">
      <alignment horizontal="center" vertical="center" wrapText="1"/>
    </xf>
    <xf numFmtId="164" fontId="7" fillId="51" borderId="9" xfId="0" applyNumberFormat="1" applyFont="1" applyFill="1" applyBorder="1" applyAlignment="1">
      <alignment horizontal="center" vertical="center" wrapText="1"/>
    </xf>
    <xf numFmtId="2" fontId="7" fillId="52" borderId="10" xfId="0" applyNumberFormat="1" applyFont="1" applyFill="1" applyBorder="1" applyAlignment="1">
      <alignment horizontal="center" vertical="center" wrapText="1"/>
    </xf>
    <xf numFmtId="164" fontId="7" fillId="53" borderId="9" xfId="0" applyNumberFormat="1" applyFont="1" applyFill="1" applyBorder="1" applyAlignment="1">
      <alignment horizontal="center" vertical="center" wrapText="1"/>
    </xf>
    <xf numFmtId="2" fontId="7" fillId="54" borderId="10" xfId="0" applyNumberFormat="1" applyFont="1" applyFill="1" applyBorder="1" applyAlignment="1">
      <alignment horizontal="center" vertical="center" wrapText="1"/>
    </xf>
    <xf numFmtId="164" fontId="7" fillId="55" borderId="9" xfId="0" applyNumberFormat="1" applyFont="1" applyFill="1" applyBorder="1" applyAlignment="1">
      <alignment horizontal="center" vertical="center" wrapText="1"/>
    </xf>
    <xf numFmtId="2" fontId="7" fillId="56" borderId="10" xfId="0" applyNumberFormat="1" applyFont="1" applyFill="1" applyBorder="1" applyAlignment="1">
      <alignment horizontal="center" vertical="center" wrapText="1"/>
    </xf>
    <xf numFmtId="164" fontId="7" fillId="57" borderId="9" xfId="0" applyNumberFormat="1" applyFont="1" applyFill="1" applyBorder="1" applyAlignment="1">
      <alignment horizontal="center" vertical="center" wrapText="1"/>
    </xf>
    <xf numFmtId="2" fontId="7" fillId="58" borderId="10" xfId="0" applyNumberFormat="1" applyFont="1" applyFill="1" applyBorder="1" applyAlignment="1">
      <alignment horizontal="center" vertical="center" wrapText="1"/>
    </xf>
    <xf numFmtId="164" fontId="7" fillId="59" borderId="9" xfId="0" applyNumberFormat="1" applyFont="1" applyFill="1" applyBorder="1" applyAlignment="1">
      <alignment horizontal="center" vertical="center" wrapText="1"/>
    </xf>
    <xf numFmtId="2" fontId="7" fillId="60" borderId="10" xfId="0" applyNumberFormat="1" applyFont="1" applyFill="1" applyBorder="1" applyAlignment="1">
      <alignment horizontal="center" vertical="center" wrapText="1"/>
    </xf>
    <xf numFmtId="164" fontId="7" fillId="61" borderId="9" xfId="0" applyNumberFormat="1" applyFont="1" applyFill="1" applyBorder="1" applyAlignment="1">
      <alignment horizontal="center" vertical="center" wrapText="1"/>
    </xf>
    <xf numFmtId="2" fontId="7" fillId="62" borderId="10" xfId="0" applyNumberFormat="1" applyFont="1" applyFill="1" applyBorder="1" applyAlignment="1">
      <alignment horizontal="center" vertical="center" wrapText="1"/>
    </xf>
    <xf numFmtId="164" fontId="7" fillId="63" borderId="9" xfId="0" applyNumberFormat="1" applyFont="1" applyFill="1" applyBorder="1" applyAlignment="1">
      <alignment horizontal="center" vertical="center" wrapText="1"/>
    </xf>
    <xf numFmtId="2" fontId="7" fillId="64" borderId="10" xfId="0" applyNumberFormat="1" applyFont="1" applyFill="1" applyBorder="1" applyAlignment="1">
      <alignment horizontal="center" vertical="center" wrapText="1"/>
    </xf>
    <xf numFmtId="164" fontId="7" fillId="65" borderId="9" xfId="0" applyNumberFormat="1" applyFont="1" applyFill="1" applyBorder="1" applyAlignment="1">
      <alignment horizontal="center" vertical="center" wrapText="1"/>
    </xf>
    <xf numFmtId="2" fontId="7" fillId="66" borderId="10" xfId="0" applyNumberFormat="1" applyFont="1" applyFill="1" applyBorder="1" applyAlignment="1">
      <alignment horizontal="center" vertical="center" wrapText="1"/>
    </xf>
    <xf numFmtId="164" fontId="7" fillId="67" borderId="9" xfId="0" applyNumberFormat="1" applyFont="1" applyFill="1" applyBorder="1" applyAlignment="1">
      <alignment horizontal="center" vertical="center" wrapText="1"/>
    </xf>
    <xf numFmtId="2" fontId="7" fillId="68" borderId="10" xfId="0" applyNumberFormat="1" applyFont="1" applyFill="1" applyBorder="1" applyAlignment="1">
      <alignment horizontal="center" vertical="center" wrapText="1"/>
    </xf>
    <xf numFmtId="164" fontId="7" fillId="69" borderId="9" xfId="0" applyNumberFormat="1" applyFont="1" applyFill="1" applyBorder="1" applyAlignment="1">
      <alignment horizontal="center" vertical="center" wrapText="1"/>
    </xf>
    <xf numFmtId="2" fontId="7" fillId="70" borderId="10" xfId="0" applyNumberFormat="1" applyFont="1" applyFill="1" applyBorder="1" applyAlignment="1">
      <alignment horizontal="center" vertical="center" wrapText="1"/>
    </xf>
    <xf numFmtId="164" fontId="7" fillId="71" borderId="9" xfId="0" applyNumberFormat="1" applyFont="1" applyFill="1" applyBorder="1" applyAlignment="1">
      <alignment horizontal="center" vertical="center" wrapText="1"/>
    </xf>
    <xf numFmtId="2" fontId="7" fillId="72" borderId="10" xfId="0" applyNumberFormat="1" applyFont="1" applyFill="1" applyBorder="1" applyAlignment="1">
      <alignment horizontal="center" vertical="center" wrapText="1"/>
    </xf>
    <xf numFmtId="164" fontId="7" fillId="73" borderId="9" xfId="0" applyNumberFormat="1" applyFont="1" applyFill="1" applyBorder="1" applyAlignment="1">
      <alignment horizontal="center" vertical="center" wrapText="1"/>
    </xf>
    <xf numFmtId="2" fontId="7" fillId="74" borderId="10" xfId="0" applyNumberFormat="1" applyFont="1" applyFill="1" applyBorder="1" applyAlignment="1">
      <alignment horizontal="center" vertical="center" wrapText="1"/>
    </xf>
    <xf numFmtId="164" fontId="7" fillId="75" borderId="9" xfId="0" applyNumberFormat="1" applyFont="1" applyFill="1" applyBorder="1" applyAlignment="1">
      <alignment horizontal="center" vertical="center" wrapText="1"/>
    </xf>
    <xf numFmtId="2" fontId="7" fillId="76" borderId="10" xfId="0" applyNumberFormat="1" applyFont="1" applyFill="1" applyBorder="1" applyAlignment="1">
      <alignment horizontal="center" vertical="center" wrapText="1"/>
    </xf>
    <xf numFmtId="164" fontId="7" fillId="77" borderId="9" xfId="0" applyNumberFormat="1" applyFont="1" applyFill="1" applyBorder="1" applyAlignment="1">
      <alignment horizontal="center" vertical="center" wrapText="1"/>
    </xf>
    <xf numFmtId="2" fontId="7" fillId="78" borderId="10" xfId="0" applyNumberFormat="1" applyFont="1" applyFill="1" applyBorder="1" applyAlignment="1">
      <alignment horizontal="center" vertical="center" wrapText="1"/>
    </xf>
    <xf numFmtId="164" fontId="7" fillId="79" borderId="9" xfId="0" applyNumberFormat="1" applyFont="1" applyFill="1" applyBorder="1" applyAlignment="1">
      <alignment horizontal="center" vertical="center" wrapText="1"/>
    </xf>
    <xf numFmtId="2" fontId="7" fillId="80" borderId="10" xfId="0" applyNumberFormat="1" applyFont="1" applyFill="1" applyBorder="1" applyAlignment="1">
      <alignment horizontal="center" vertical="center" wrapText="1"/>
    </xf>
    <xf numFmtId="164" fontId="7" fillId="81" borderId="9" xfId="0" applyNumberFormat="1" applyFont="1" applyFill="1" applyBorder="1" applyAlignment="1">
      <alignment horizontal="center" vertical="center" wrapText="1"/>
    </xf>
    <xf numFmtId="2" fontId="7" fillId="82" borderId="10" xfId="0" applyNumberFormat="1" applyFont="1" applyFill="1" applyBorder="1" applyAlignment="1">
      <alignment horizontal="center" vertical="center" wrapText="1"/>
    </xf>
    <xf numFmtId="164" fontId="7" fillId="83" borderId="9" xfId="0" applyNumberFormat="1" applyFont="1" applyFill="1" applyBorder="1" applyAlignment="1">
      <alignment horizontal="center" vertical="center" wrapText="1"/>
    </xf>
    <xf numFmtId="2" fontId="7" fillId="84" borderId="10" xfId="0" applyNumberFormat="1" applyFont="1" applyFill="1" applyBorder="1" applyAlignment="1">
      <alignment horizontal="center" vertical="center" wrapText="1"/>
    </xf>
    <xf numFmtId="164" fontId="7" fillId="85" borderId="9" xfId="0" applyNumberFormat="1" applyFont="1" applyFill="1" applyBorder="1" applyAlignment="1">
      <alignment horizontal="center" vertical="center" wrapText="1"/>
    </xf>
    <xf numFmtId="2" fontId="7" fillId="86" borderId="10" xfId="0" applyNumberFormat="1" applyFont="1" applyFill="1" applyBorder="1" applyAlignment="1">
      <alignment horizontal="center" vertical="center" wrapText="1"/>
    </xf>
    <xf numFmtId="164" fontId="7" fillId="87" borderId="9" xfId="0" applyNumberFormat="1" applyFont="1" applyFill="1" applyBorder="1" applyAlignment="1">
      <alignment horizontal="center" vertical="center" wrapText="1"/>
    </xf>
    <xf numFmtId="2" fontId="7" fillId="88" borderId="10" xfId="0" applyNumberFormat="1" applyFont="1" applyFill="1" applyBorder="1" applyAlignment="1">
      <alignment horizontal="center" vertical="center" wrapText="1"/>
    </xf>
    <xf numFmtId="164" fontId="7" fillId="89" borderId="9" xfId="0" applyNumberFormat="1" applyFont="1" applyFill="1" applyBorder="1" applyAlignment="1">
      <alignment horizontal="center" vertical="center" wrapText="1"/>
    </xf>
    <xf numFmtId="2" fontId="7" fillId="90" borderId="10" xfId="0" applyNumberFormat="1" applyFont="1" applyFill="1" applyBorder="1" applyAlignment="1">
      <alignment horizontal="center" vertical="center" wrapText="1"/>
    </xf>
    <xf numFmtId="164" fontId="7" fillId="91" borderId="9" xfId="0" applyNumberFormat="1" applyFont="1" applyFill="1" applyBorder="1" applyAlignment="1">
      <alignment horizontal="center" vertical="center" wrapText="1"/>
    </xf>
    <xf numFmtId="2" fontId="7" fillId="92" borderId="10" xfId="0" applyNumberFormat="1" applyFont="1" applyFill="1" applyBorder="1" applyAlignment="1">
      <alignment horizontal="center" vertical="center" wrapText="1"/>
    </xf>
    <xf numFmtId="164" fontId="7" fillId="93" borderId="9" xfId="0" applyNumberFormat="1" applyFont="1" applyFill="1" applyBorder="1" applyAlignment="1">
      <alignment horizontal="center" vertical="center" wrapText="1"/>
    </xf>
    <xf numFmtId="2" fontId="7" fillId="94" borderId="10" xfId="0" applyNumberFormat="1" applyFont="1" applyFill="1" applyBorder="1" applyAlignment="1">
      <alignment horizontal="center" vertical="center" wrapText="1"/>
    </xf>
    <xf numFmtId="164" fontId="7" fillId="95" borderId="9" xfId="0" applyNumberFormat="1" applyFont="1" applyFill="1" applyBorder="1" applyAlignment="1">
      <alignment horizontal="center" vertical="center" wrapText="1"/>
    </xf>
    <xf numFmtId="2" fontId="7" fillId="96" borderId="10" xfId="0" applyNumberFormat="1" applyFont="1" applyFill="1" applyBorder="1" applyAlignment="1">
      <alignment horizontal="center" vertical="center" wrapText="1"/>
    </xf>
    <xf numFmtId="164" fontId="7" fillId="97" borderId="9" xfId="0" applyNumberFormat="1" applyFont="1" applyFill="1" applyBorder="1" applyAlignment="1">
      <alignment horizontal="center" vertical="center" wrapText="1"/>
    </xf>
    <xf numFmtId="2" fontId="7" fillId="98" borderId="10" xfId="0" applyNumberFormat="1" applyFont="1" applyFill="1" applyBorder="1" applyAlignment="1">
      <alignment horizontal="center" vertical="center" wrapText="1"/>
    </xf>
    <xf numFmtId="164" fontId="7" fillId="99" borderId="9" xfId="0" applyNumberFormat="1" applyFont="1" applyFill="1" applyBorder="1" applyAlignment="1">
      <alignment horizontal="center" vertical="center" wrapText="1"/>
    </xf>
    <xf numFmtId="2" fontId="7" fillId="100" borderId="10" xfId="0" applyNumberFormat="1" applyFont="1" applyFill="1" applyBorder="1" applyAlignment="1">
      <alignment horizontal="center" vertical="center" wrapText="1"/>
    </xf>
    <xf numFmtId="164" fontId="7" fillId="101" borderId="9" xfId="0" applyNumberFormat="1" applyFont="1" applyFill="1" applyBorder="1" applyAlignment="1">
      <alignment horizontal="center" vertical="center" wrapText="1"/>
    </xf>
    <xf numFmtId="2" fontId="7" fillId="102" borderId="10" xfId="0" applyNumberFormat="1" applyFont="1" applyFill="1" applyBorder="1" applyAlignment="1">
      <alignment horizontal="center" vertical="center" wrapText="1"/>
    </xf>
    <xf numFmtId="164" fontId="7" fillId="103" borderId="9" xfId="0" applyNumberFormat="1" applyFont="1" applyFill="1" applyBorder="1" applyAlignment="1">
      <alignment horizontal="center" vertical="center" wrapText="1"/>
    </xf>
    <xf numFmtId="2" fontId="7" fillId="104" borderId="10" xfId="0" applyNumberFormat="1" applyFont="1" applyFill="1" applyBorder="1" applyAlignment="1">
      <alignment horizontal="center" vertical="center" wrapText="1"/>
    </xf>
    <xf numFmtId="164" fontId="7" fillId="105" borderId="9" xfId="0" applyNumberFormat="1" applyFont="1" applyFill="1" applyBorder="1" applyAlignment="1">
      <alignment horizontal="center" vertical="center" wrapText="1"/>
    </xf>
    <xf numFmtId="2" fontId="7" fillId="106" borderId="10" xfId="0" applyNumberFormat="1" applyFont="1" applyFill="1" applyBorder="1" applyAlignment="1">
      <alignment horizontal="center" vertical="center" wrapText="1"/>
    </xf>
    <xf numFmtId="164" fontId="7" fillId="107" borderId="9" xfId="0" applyNumberFormat="1" applyFont="1" applyFill="1" applyBorder="1" applyAlignment="1">
      <alignment horizontal="center" vertical="center" wrapText="1"/>
    </xf>
    <xf numFmtId="2" fontId="7" fillId="8" borderId="10" xfId="0" applyNumberFormat="1" applyFont="1" applyFill="1" applyBorder="1" applyAlignment="1">
      <alignment horizontal="center" vertical="center" wrapText="1"/>
    </xf>
    <xf numFmtId="164" fontId="7" fillId="108" borderId="9" xfId="0" applyNumberFormat="1" applyFont="1" applyFill="1" applyBorder="1" applyAlignment="1">
      <alignment horizontal="center" vertical="center" wrapText="1"/>
    </xf>
    <xf numFmtId="164" fontId="7" fillId="109" borderId="9" xfId="0" applyNumberFormat="1" applyFont="1" applyFill="1" applyBorder="1" applyAlignment="1">
      <alignment horizontal="center" vertical="center" wrapText="1"/>
    </xf>
    <xf numFmtId="164" fontId="7" fillId="110" borderId="9" xfId="0" applyNumberFormat="1" applyFont="1" applyFill="1" applyBorder="1" applyAlignment="1">
      <alignment horizontal="center" vertical="center" wrapText="1"/>
    </xf>
    <xf numFmtId="164" fontId="7" fillId="111" borderId="9" xfId="0" applyNumberFormat="1" applyFont="1" applyFill="1" applyBorder="1" applyAlignment="1">
      <alignment horizontal="center" vertical="center" wrapText="1"/>
    </xf>
    <xf numFmtId="164" fontId="7" fillId="112" borderId="9" xfId="0" applyNumberFormat="1" applyFont="1" applyFill="1" applyBorder="1" applyAlignment="1">
      <alignment horizontal="center" vertical="center" wrapText="1"/>
    </xf>
    <xf numFmtId="164" fontId="7" fillId="113" borderId="9" xfId="0" applyNumberFormat="1" applyFont="1" applyFill="1" applyBorder="1" applyAlignment="1">
      <alignment horizontal="center" vertical="center" wrapText="1"/>
    </xf>
    <xf numFmtId="164" fontId="7" fillId="114" borderId="9" xfId="0" applyNumberFormat="1" applyFont="1" applyFill="1" applyBorder="1" applyAlignment="1">
      <alignment horizontal="center" vertical="center" wrapText="1"/>
    </xf>
    <xf numFmtId="164" fontId="7" fillId="115" borderId="9" xfId="0" applyNumberFormat="1" applyFont="1" applyFill="1" applyBorder="1" applyAlignment="1">
      <alignment horizontal="center" vertical="center" wrapText="1"/>
    </xf>
    <xf numFmtId="164" fontId="7" fillId="116" borderId="9" xfId="0" applyNumberFormat="1" applyFont="1" applyFill="1" applyBorder="1" applyAlignment="1">
      <alignment horizontal="center" vertical="center" wrapText="1"/>
    </xf>
    <xf numFmtId="164" fontId="7" fillId="117" borderId="9" xfId="0" applyNumberFormat="1" applyFont="1" applyFill="1" applyBorder="1" applyAlignment="1">
      <alignment horizontal="center" vertical="center" wrapText="1"/>
    </xf>
    <xf numFmtId="164" fontId="7" fillId="118" borderId="9" xfId="0" applyNumberFormat="1" applyFont="1" applyFill="1" applyBorder="1" applyAlignment="1">
      <alignment horizontal="center" vertical="center" wrapText="1"/>
    </xf>
    <xf numFmtId="164" fontId="7" fillId="119" borderId="9" xfId="0" applyNumberFormat="1" applyFont="1" applyFill="1" applyBorder="1" applyAlignment="1">
      <alignment horizontal="center" vertical="center" wrapText="1"/>
    </xf>
    <xf numFmtId="164" fontId="7" fillId="120" borderId="9" xfId="0" applyNumberFormat="1" applyFont="1" applyFill="1" applyBorder="1" applyAlignment="1">
      <alignment horizontal="center" vertical="center" wrapText="1"/>
    </xf>
    <xf numFmtId="164" fontId="7" fillId="121" borderId="9" xfId="0" applyNumberFormat="1" applyFont="1" applyFill="1" applyBorder="1" applyAlignment="1">
      <alignment horizontal="center" vertical="center" wrapText="1"/>
    </xf>
    <xf numFmtId="164" fontId="7" fillId="122" borderId="9" xfId="0" applyNumberFormat="1" applyFont="1" applyFill="1" applyBorder="1" applyAlignment="1">
      <alignment horizontal="center" vertical="center" wrapText="1"/>
    </xf>
    <xf numFmtId="164" fontId="7" fillId="123" borderId="9" xfId="0" applyNumberFormat="1" applyFont="1" applyFill="1" applyBorder="1" applyAlignment="1">
      <alignment horizontal="center" vertical="center" wrapText="1"/>
    </xf>
    <xf numFmtId="164" fontId="11" fillId="0" borderId="0" xfId="2" applyNumberFormat="1" applyFont="1" applyAlignment="1">
      <alignment horizontal="center"/>
    </xf>
    <xf numFmtId="164" fontId="4" fillId="0" borderId="0" xfId="2" applyNumberFormat="1"/>
    <xf numFmtId="2" fontId="2" fillId="0" borderId="0" xfId="2" applyNumberFormat="1" applyFont="1"/>
    <xf numFmtId="164" fontId="7" fillId="124" borderId="9" xfId="0" applyNumberFormat="1" applyFont="1" applyFill="1" applyBorder="1" applyAlignment="1">
      <alignment horizontal="center" vertical="center" wrapText="1"/>
    </xf>
    <xf numFmtId="2" fontId="11" fillId="0" borderId="13" xfId="2" applyNumberFormat="1" applyFont="1" applyBorder="1" applyAlignment="1">
      <alignment horizontal="center"/>
    </xf>
    <xf numFmtId="164" fontId="7" fillId="125" borderId="9" xfId="0" applyNumberFormat="1" applyFont="1" applyFill="1" applyBorder="1" applyAlignment="1">
      <alignment horizontal="center" vertical="center" wrapText="1"/>
    </xf>
    <xf numFmtId="164" fontId="7" fillId="126" borderId="9" xfId="0" applyNumberFormat="1" applyFont="1" applyFill="1" applyBorder="1" applyAlignment="1">
      <alignment horizontal="center" vertical="center" wrapText="1"/>
    </xf>
    <xf numFmtId="2" fontId="7" fillId="127" borderId="10" xfId="0" applyNumberFormat="1" applyFont="1" applyFill="1" applyBorder="1" applyAlignment="1">
      <alignment horizontal="center" vertical="center" wrapText="1"/>
    </xf>
    <xf numFmtId="164" fontId="7" fillId="128" borderId="9" xfId="0" applyNumberFormat="1" applyFont="1" applyFill="1" applyBorder="1" applyAlignment="1">
      <alignment horizontal="center" vertical="center" wrapText="1"/>
    </xf>
    <xf numFmtId="164" fontId="7" fillId="129" borderId="9" xfId="0" applyNumberFormat="1" applyFont="1" applyFill="1" applyBorder="1" applyAlignment="1">
      <alignment horizontal="center" vertical="center" wrapText="1"/>
    </xf>
    <xf numFmtId="2" fontId="7" fillId="130" borderId="10" xfId="0" applyNumberFormat="1" applyFont="1" applyFill="1" applyBorder="1" applyAlignment="1">
      <alignment horizontal="center" vertical="center" wrapText="1"/>
    </xf>
    <xf numFmtId="164" fontId="7" fillId="131" borderId="9" xfId="0" applyNumberFormat="1" applyFont="1" applyFill="1" applyBorder="1" applyAlignment="1">
      <alignment horizontal="center" vertical="center" wrapText="1"/>
    </xf>
    <xf numFmtId="2" fontId="7" fillId="132" borderId="10" xfId="0" applyNumberFormat="1" applyFont="1" applyFill="1" applyBorder="1" applyAlignment="1">
      <alignment horizontal="center" vertical="center" wrapText="1"/>
    </xf>
    <xf numFmtId="164" fontId="7" fillId="133" borderId="9" xfId="0" applyNumberFormat="1" applyFont="1" applyFill="1" applyBorder="1" applyAlignment="1">
      <alignment horizontal="center" vertical="center" wrapText="1"/>
    </xf>
    <xf numFmtId="2" fontId="7" fillId="134" borderId="10" xfId="0" applyNumberFormat="1" applyFont="1" applyFill="1" applyBorder="1" applyAlignment="1">
      <alignment horizontal="center" vertical="center" wrapText="1"/>
    </xf>
    <xf numFmtId="164" fontId="7" fillId="135" borderId="9" xfId="0" applyNumberFormat="1" applyFont="1" applyFill="1" applyBorder="1" applyAlignment="1">
      <alignment horizontal="center" vertical="center" wrapText="1"/>
    </xf>
    <xf numFmtId="2" fontId="7" fillId="136" borderId="10" xfId="0" applyNumberFormat="1" applyFont="1" applyFill="1" applyBorder="1" applyAlignment="1">
      <alignment horizontal="center" vertical="center" wrapText="1"/>
    </xf>
    <xf numFmtId="164" fontId="7" fillId="137" borderId="9" xfId="0" applyNumberFormat="1" applyFont="1" applyFill="1" applyBorder="1" applyAlignment="1">
      <alignment horizontal="center" vertical="center" wrapText="1"/>
    </xf>
    <xf numFmtId="2" fontId="7" fillId="138" borderId="10" xfId="0" applyNumberFormat="1" applyFont="1" applyFill="1" applyBorder="1" applyAlignment="1">
      <alignment horizontal="center" vertical="center" wrapText="1"/>
    </xf>
    <xf numFmtId="164" fontId="7" fillId="139" borderId="9" xfId="0" applyNumberFormat="1" applyFont="1" applyFill="1" applyBorder="1" applyAlignment="1">
      <alignment horizontal="center" vertical="center" wrapText="1"/>
    </xf>
    <xf numFmtId="2" fontId="7" fillId="140" borderId="10" xfId="0" applyNumberFormat="1" applyFont="1" applyFill="1" applyBorder="1" applyAlignment="1">
      <alignment horizontal="center" vertical="center" wrapText="1"/>
    </xf>
    <xf numFmtId="164" fontId="7" fillId="141" borderId="9" xfId="0" applyNumberFormat="1" applyFont="1" applyFill="1" applyBorder="1" applyAlignment="1">
      <alignment horizontal="center" vertical="center" wrapText="1"/>
    </xf>
    <xf numFmtId="2" fontId="7" fillId="142" borderId="10" xfId="0" applyNumberFormat="1" applyFont="1" applyFill="1" applyBorder="1" applyAlignment="1">
      <alignment horizontal="center" vertical="center" wrapText="1"/>
    </xf>
    <xf numFmtId="164" fontId="7" fillId="143" borderId="9" xfId="0" applyNumberFormat="1" applyFont="1" applyFill="1" applyBorder="1" applyAlignment="1">
      <alignment horizontal="center" vertical="center" wrapText="1"/>
    </xf>
    <xf numFmtId="2" fontId="7" fillId="144" borderId="10" xfId="0" applyNumberFormat="1" applyFont="1" applyFill="1" applyBorder="1" applyAlignment="1">
      <alignment horizontal="center" vertical="center" wrapText="1"/>
    </xf>
    <xf numFmtId="2" fontId="7" fillId="145" borderId="10" xfId="0" applyNumberFormat="1" applyFont="1" applyFill="1" applyBorder="1" applyAlignment="1">
      <alignment horizontal="center" vertical="center" wrapText="1"/>
    </xf>
    <xf numFmtId="164" fontId="7" fillId="146" borderId="9" xfId="0" applyNumberFormat="1" applyFont="1" applyFill="1" applyBorder="1" applyAlignment="1">
      <alignment horizontal="center" vertical="center" wrapText="1"/>
    </xf>
    <xf numFmtId="2" fontId="7" fillId="147" borderId="10" xfId="0" applyNumberFormat="1" applyFont="1" applyFill="1" applyBorder="1" applyAlignment="1">
      <alignment horizontal="center" vertical="center" wrapText="1"/>
    </xf>
    <xf numFmtId="164" fontId="7" fillId="148" borderId="9" xfId="0" applyNumberFormat="1" applyFont="1" applyFill="1" applyBorder="1" applyAlignment="1">
      <alignment horizontal="center" vertical="center" wrapText="1"/>
    </xf>
    <xf numFmtId="2" fontId="7" fillId="149" borderId="10" xfId="0" applyNumberFormat="1" applyFont="1" applyFill="1" applyBorder="1" applyAlignment="1">
      <alignment horizontal="center" vertical="center" wrapText="1"/>
    </xf>
    <xf numFmtId="164" fontId="7" fillId="150" borderId="9" xfId="0" applyNumberFormat="1" applyFont="1" applyFill="1" applyBorder="1" applyAlignment="1">
      <alignment horizontal="center" vertical="center" wrapText="1"/>
    </xf>
    <xf numFmtId="2" fontId="7" fillId="151" borderId="10" xfId="0" applyNumberFormat="1" applyFont="1" applyFill="1" applyBorder="1" applyAlignment="1">
      <alignment horizontal="center" vertical="center" wrapText="1"/>
    </xf>
    <xf numFmtId="164" fontId="7" fillId="152" borderId="9" xfId="0" applyNumberFormat="1" applyFont="1" applyFill="1" applyBorder="1" applyAlignment="1">
      <alignment horizontal="center" vertical="center" wrapText="1"/>
    </xf>
    <xf numFmtId="2" fontId="7" fillId="153" borderId="10" xfId="0" applyNumberFormat="1" applyFont="1" applyFill="1" applyBorder="1" applyAlignment="1">
      <alignment horizontal="center" vertical="center" wrapText="1"/>
    </xf>
    <xf numFmtId="164" fontId="7" fillId="154" borderId="9" xfId="0" applyNumberFormat="1" applyFont="1" applyFill="1" applyBorder="1" applyAlignment="1">
      <alignment horizontal="center" vertical="center" wrapText="1"/>
    </xf>
    <xf numFmtId="2" fontId="7" fillId="155" borderId="10" xfId="0" applyNumberFormat="1" applyFont="1" applyFill="1" applyBorder="1" applyAlignment="1">
      <alignment horizontal="center" vertical="center" wrapText="1"/>
    </xf>
    <xf numFmtId="164" fontId="7" fillId="156" borderId="9" xfId="0" applyNumberFormat="1" applyFont="1" applyFill="1" applyBorder="1" applyAlignment="1">
      <alignment horizontal="center" vertical="center" wrapText="1"/>
    </xf>
    <xf numFmtId="2" fontId="7" fillId="157" borderId="10" xfId="0" applyNumberFormat="1" applyFont="1" applyFill="1" applyBorder="1" applyAlignment="1">
      <alignment horizontal="center" vertical="center" wrapText="1"/>
    </xf>
    <xf numFmtId="164" fontId="7" fillId="158" borderId="9" xfId="0" applyNumberFormat="1" applyFont="1" applyFill="1" applyBorder="1" applyAlignment="1">
      <alignment horizontal="center" vertical="center" wrapText="1"/>
    </xf>
    <xf numFmtId="2" fontId="7" fillId="159" borderId="10" xfId="0" applyNumberFormat="1" applyFont="1" applyFill="1" applyBorder="1" applyAlignment="1">
      <alignment horizontal="center" vertical="center" wrapText="1"/>
    </xf>
    <xf numFmtId="164" fontId="7" fillId="160" borderId="9" xfId="0" applyNumberFormat="1" applyFont="1" applyFill="1" applyBorder="1" applyAlignment="1">
      <alignment horizontal="center" vertical="center" wrapText="1"/>
    </xf>
    <xf numFmtId="2" fontId="7" fillId="161" borderId="10" xfId="0" applyNumberFormat="1" applyFont="1" applyFill="1" applyBorder="1" applyAlignment="1">
      <alignment horizontal="center" vertical="center" wrapText="1"/>
    </xf>
    <xf numFmtId="164" fontId="7" fillId="162" borderId="9" xfId="0" applyNumberFormat="1" applyFont="1" applyFill="1" applyBorder="1" applyAlignment="1">
      <alignment horizontal="center" vertical="center" wrapText="1"/>
    </xf>
    <xf numFmtId="2" fontId="7" fillId="163" borderId="10" xfId="0" applyNumberFormat="1" applyFont="1" applyFill="1" applyBorder="1" applyAlignment="1">
      <alignment horizontal="center" vertical="center" wrapText="1"/>
    </xf>
    <xf numFmtId="2" fontId="7" fillId="164" borderId="10" xfId="0" applyNumberFormat="1" applyFont="1" applyFill="1" applyBorder="1" applyAlignment="1">
      <alignment horizontal="center" vertical="center" wrapText="1"/>
    </xf>
    <xf numFmtId="164" fontId="7" fillId="165" borderId="9" xfId="0" applyNumberFormat="1" applyFont="1" applyFill="1" applyBorder="1" applyAlignment="1">
      <alignment horizontal="center" vertical="center" wrapText="1"/>
    </xf>
    <xf numFmtId="2" fontId="7" fillId="166" borderId="10" xfId="0" applyNumberFormat="1" applyFont="1" applyFill="1" applyBorder="1" applyAlignment="1">
      <alignment horizontal="center" vertical="center" wrapText="1"/>
    </xf>
    <xf numFmtId="164" fontId="7" fillId="167" borderId="9" xfId="0" applyNumberFormat="1" applyFont="1" applyFill="1" applyBorder="1" applyAlignment="1">
      <alignment horizontal="center" vertical="center" wrapText="1"/>
    </xf>
    <xf numFmtId="2" fontId="7" fillId="168" borderId="10" xfId="0" applyNumberFormat="1" applyFont="1" applyFill="1" applyBorder="1" applyAlignment="1">
      <alignment horizontal="center" vertical="center" wrapText="1"/>
    </xf>
    <xf numFmtId="2" fontId="7" fillId="169" borderId="10" xfId="0" applyNumberFormat="1" applyFont="1" applyFill="1" applyBorder="1" applyAlignment="1">
      <alignment horizontal="center" vertical="center" wrapText="1"/>
    </xf>
    <xf numFmtId="164" fontId="7" fillId="170" borderId="9" xfId="0" applyNumberFormat="1" applyFont="1" applyFill="1" applyBorder="1" applyAlignment="1">
      <alignment horizontal="center" vertical="center" wrapText="1"/>
    </xf>
    <xf numFmtId="2" fontId="7" fillId="171" borderId="10" xfId="0" applyNumberFormat="1" applyFont="1" applyFill="1" applyBorder="1" applyAlignment="1">
      <alignment horizontal="center" vertical="center" wrapText="1"/>
    </xf>
    <xf numFmtId="164" fontId="7" fillId="172" borderId="9" xfId="0" applyNumberFormat="1" applyFont="1" applyFill="1" applyBorder="1" applyAlignment="1">
      <alignment horizontal="center" vertical="center" wrapText="1"/>
    </xf>
    <xf numFmtId="2" fontId="7" fillId="173" borderId="10" xfId="0" applyNumberFormat="1" applyFont="1" applyFill="1" applyBorder="1" applyAlignment="1">
      <alignment horizontal="center" vertical="center" wrapText="1"/>
    </xf>
    <xf numFmtId="164" fontId="7" fillId="174" borderId="9" xfId="0" applyNumberFormat="1" applyFont="1" applyFill="1" applyBorder="1" applyAlignment="1">
      <alignment horizontal="center" vertical="center" wrapText="1"/>
    </xf>
    <xf numFmtId="2" fontId="7" fillId="175" borderId="10" xfId="0" applyNumberFormat="1" applyFont="1" applyFill="1" applyBorder="1" applyAlignment="1">
      <alignment horizontal="center" vertical="center" wrapText="1"/>
    </xf>
    <xf numFmtId="164" fontId="7" fillId="176" borderId="9" xfId="0" applyNumberFormat="1" applyFont="1" applyFill="1" applyBorder="1" applyAlignment="1">
      <alignment horizontal="center" vertical="center" wrapText="1"/>
    </xf>
    <xf numFmtId="2" fontId="7" fillId="177" borderId="10" xfId="0" applyNumberFormat="1" applyFont="1" applyFill="1" applyBorder="1" applyAlignment="1">
      <alignment horizontal="center" vertical="center" wrapText="1"/>
    </xf>
    <xf numFmtId="2" fontId="7" fillId="178" borderId="10" xfId="0" applyNumberFormat="1" applyFont="1" applyFill="1" applyBorder="1" applyAlignment="1">
      <alignment horizontal="center" vertical="center" wrapText="1"/>
    </xf>
    <xf numFmtId="164" fontId="7" fillId="179" borderId="9" xfId="0" applyNumberFormat="1" applyFont="1" applyFill="1" applyBorder="1" applyAlignment="1">
      <alignment horizontal="center" vertical="center" wrapText="1"/>
    </xf>
    <xf numFmtId="2" fontId="7" fillId="180" borderId="10" xfId="0" applyNumberFormat="1" applyFont="1" applyFill="1" applyBorder="1" applyAlignment="1">
      <alignment horizontal="center" vertical="center" wrapText="1"/>
    </xf>
    <xf numFmtId="164" fontId="7" fillId="181" borderId="9" xfId="0" applyNumberFormat="1" applyFont="1" applyFill="1" applyBorder="1" applyAlignment="1">
      <alignment horizontal="center" vertical="center" wrapText="1"/>
    </xf>
    <xf numFmtId="2" fontId="7" fillId="182" borderId="10" xfId="0" applyNumberFormat="1" applyFont="1" applyFill="1" applyBorder="1" applyAlignment="1">
      <alignment horizontal="center" vertical="center" wrapText="1"/>
    </xf>
    <xf numFmtId="164" fontId="7" fillId="183" borderId="9" xfId="0" applyNumberFormat="1" applyFont="1" applyFill="1" applyBorder="1" applyAlignment="1">
      <alignment horizontal="center" vertical="center" wrapText="1"/>
    </xf>
    <xf numFmtId="2" fontId="7" fillId="184" borderId="10" xfId="0" applyNumberFormat="1" applyFont="1" applyFill="1" applyBorder="1" applyAlignment="1">
      <alignment horizontal="center" vertical="center" wrapText="1"/>
    </xf>
    <xf numFmtId="164" fontId="7" fillId="185" borderId="9" xfId="0" applyNumberFormat="1" applyFont="1" applyFill="1" applyBorder="1" applyAlignment="1">
      <alignment horizontal="center" vertical="center" wrapText="1"/>
    </xf>
    <xf numFmtId="2" fontId="7" fillId="186" borderId="10" xfId="0" applyNumberFormat="1" applyFont="1" applyFill="1" applyBorder="1" applyAlignment="1">
      <alignment horizontal="center" vertical="center" wrapText="1"/>
    </xf>
    <xf numFmtId="164" fontId="7" fillId="187" borderId="9" xfId="0" applyNumberFormat="1" applyFont="1" applyFill="1" applyBorder="1" applyAlignment="1">
      <alignment horizontal="center" vertical="center" wrapText="1"/>
    </xf>
    <xf numFmtId="2" fontId="7" fillId="188" borderId="10" xfId="0" applyNumberFormat="1" applyFont="1" applyFill="1" applyBorder="1" applyAlignment="1">
      <alignment horizontal="center" vertical="center" wrapText="1"/>
    </xf>
    <xf numFmtId="164" fontId="7" fillId="189" borderId="9" xfId="0" applyNumberFormat="1" applyFont="1" applyFill="1" applyBorder="1" applyAlignment="1">
      <alignment horizontal="center" vertical="center" wrapText="1"/>
    </xf>
    <xf numFmtId="164" fontId="7" fillId="190" borderId="9" xfId="0" applyNumberFormat="1" applyFont="1" applyFill="1" applyBorder="1" applyAlignment="1">
      <alignment horizontal="center" vertical="center" wrapText="1"/>
    </xf>
    <xf numFmtId="2" fontId="7" fillId="191" borderId="10" xfId="0" applyNumberFormat="1" applyFont="1" applyFill="1" applyBorder="1" applyAlignment="1">
      <alignment horizontal="center" vertical="center" wrapText="1"/>
    </xf>
    <xf numFmtId="2" fontId="7" fillId="192" borderId="10" xfId="0" applyNumberFormat="1" applyFont="1" applyFill="1" applyBorder="1" applyAlignment="1">
      <alignment horizontal="center" vertical="center" wrapText="1"/>
    </xf>
    <xf numFmtId="164" fontId="7" fillId="193" borderId="9" xfId="0" applyNumberFormat="1" applyFont="1" applyFill="1" applyBorder="1" applyAlignment="1">
      <alignment horizontal="center" vertical="center" wrapText="1"/>
    </xf>
    <xf numFmtId="2" fontId="7" fillId="194" borderId="10" xfId="0" applyNumberFormat="1" applyFont="1" applyFill="1" applyBorder="1" applyAlignment="1">
      <alignment horizontal="center" vertical="center" wrapText="1"/>
    </xf>
    <xf numFmtId="164" fontId="7" fillId="195" borderId="9" xfId="0" applyNumberFormat="1" applyFont="1" applyFill="1" applyBorder="1" applyAlignment="1">
      <alignment horizontal="center" vertical="center" wrapText="1"/>
    </xf>
    <xf numFmtId="2" fontId="7" fillId="196" borderId="10" xfId="0" applyNumberFormat="1" applyFont="1" applyFill="1" applyBorder="1" applyAlignment="1">
      <alignment horizontal="center" vertical="center" wrapText="1"/>
    </xf>
    <xf numFmtId="164" fontId="7" fillId="197" borderId="9" xfId="0" applyNumberFormat="1" applyFont="1" applyFill="1" applyBorder="1" applyAlignment="1">
      <alignment horizontal="center" vertical="center" wrapText="1"/>
    </xf>
    <xf numFmtId="164" fontId="7" fillId="198" borderId="9" xfId="0" applyNumberFormat="1" applyFont="1" applyFill="1" applyBorder="1" applyAlignment="1">
      <alignment horizontal="center" vertical="center" wrapText="1"/>
    </xf>
    <xf numFmtId="164" fontId="7" fillId="199" borderId="9" xfId="0" applyNumberFormat="1" applyFont="1" applyFill="1" applyBorder="1" applyAlignment="1">
      <alignment horizontal="center" vertical="center" wrapText="1"/>
    </xf>
    <xf numFmtId="164" fontId="7" fillId="200" borderId="9" xfId="0" applyNumberFormat="1" applyFont="1" applyFill="1" applyBorder="1" applyAlignment="1">
      <alignment horizontal="center" vertical="center" wrapText="1"/>
    </xf>
    <xf numFmtId="164" fontId="7" fillId="201" borderId="9" xfId="0" applyNumberFormat="1" applyFont="1" applyFill="1" applyBorder="1" applyAlignment="1">
      <alignment horizontal="center" vertical="center" wrapText="1"/>
    </xf>
    <xf numFmtId="2" fontId="7" fillId="202" borderId="10" xfId="0" applyNumberFormat="1" applyFont="1" applyFill="1" applyBorder="1" applyAlignment="1">
      <alignment horizontal="center" vertical="center" wrapText="1"/>
    </xf>
    <xf numFmtId="164" fontId="7" fillId="203" borderId="9" xfId="0" applyNumberFormat="1" applyFont="1" applyFill="1" applyBorder="1" applyAlignment="1">
      <alignment horizontal="center" vertical="center" wrapText="1"/>
    </xf>
    <xf numFmtId="2" fontId="7" fillId="204" borderId="10" xfId="0" applyNumberFormat="1" applyFont="1" applyFill="1" applyBorder="1" applyAlignment="1">
      <alignment horizontal="center" vertical="center" wrapText="1"/>
    </xf>
    <xf numFmtId="164" fontId="7" fillId="205" borderId="9" xfId="0" applyNumberFormat="1" applyFont="1" applyFill="1" applyBorder="1" applyAlignment="1">
      <alignment horizontal="center" vertical="center" wrapText="1"/>
    </xf>
    <xf numFmtId="164" fontId="7" fillId="206" borderId="9" xfId="0" applyNumberFormat="1" applyFont="1" applyFill="1" applyBorder="1" applyAlignment="1">
      <alignment horizontal="center" vertical="center" wrapText="1"/>
    </xf>
    <xf numFmtId="164" fontId="7" fillId="207" borderId="9" xfId="0" applyNumberFormat="1" applyFont="1" applyFill="1" applyBorder="1" applyAlignment="1">
      <alignment horizontal="center" vertical="center" wrapText="1"/>
    </xf>
    <xf numFmtId="164" fontId="7" fillId="208" borderId="9" xfId="0" applyNumberFormat="1" applyFont="1" applyFill="1" applyBorder="1" applyAlignment="1">
      <alignment horizontal="center" vertical="center" wrapText="1"/>
    </xf>
    <xf numFmtId="164" fontId="7" fillId="209" borderId="9" xfId="0" applyNumberFormat="1" applyFont="1" applyFill="1" applyBorder="1" applyAlignment="1">
      <alignment horizontal="center" vertical="center" wrapText="1"/>
    </xf>
    <xf numFmtId="164" fontId="7" fillId="210" borderId="9" xfId="0" applyNumberFormat="1" applyFont="1" applyFill="1" applyBorder="1" applyAlignment="1">
      <alignment horizontal="center" vertical="center" wrapText="1"/>
    </xf>
    <xf numFmtId="164" fontId="7" fillId="211" borderId="9" xfId="0" applyNumberFormat="1" applyFont="1" applyFill="1" applyBorder="1" applyAlignment="1">
      <alignment horizontal="center" vertical="center" wrapText="1"/>
    </xf>
    <xf numFmtId="164" fontId="7" fillId="212" borderId="9" xfId="0" applyNumberFormat="1" applyFont="1" applyFill="1" applyBorder="1" applyAlignment="1">
      <alignment horizontal="center" vertical="center" wrapText="1"/>
    </xf>
    <xf numFmtId="164" fontId="7" fillId="213" borderId="9" xfId="0" applyNumberFormat="1" applyFont="1" applyFill="1" applyBorder="1" applyAlignment="1">
      <alignment horizontal="center" vertical="center" wrapText="1"/>
    </xf>
    <xf numFmtId="164" fontId="7" fillId="214" borderId="9" xfId="0" applyNumberFormat="1" applyFont="1" applyFill="1" applyBorder="1" applyAlignment="1">
      <alignment horizontal="center" vertical="center" wrapText="1"/>
    </xf>
    <xf numFmtId="164" fontId="7" fillId="215" borderId="9" xfId="0" applyNumberFormat="1" applyFont="1" applyFill="1" applyBorder="1" applyAlignment="1">
      <alignment horizontal="center" vertical="center" wrapText="1"/>
    </xf>
    <xf numFmtId="164" fontId="7" fillId="216" borderId="9" xfId="0" applyNumberFormat="1" applyFont="1" applyFill="1" applyBorder="1" applyAlignment="1">
      <alignment horizontal="center" vertical="center" wrapText="1"/>
    </xf>
    <xf numFmtId="164" fontId="7" fillId="217" borderId="9" xfId="0" applyNumberFormat="1" applyFont="1" applyFill="1" applyBorder="1" applyAlignment="1">
      <alignment horizontal="center" vertical="center" wrapText="1"/>
    </xf>
    <xf numFmtId="164" fontId="7" fillId="218" borderId="9" xfId="0" applyNumberFormat="1" applyFont="1" applyFill="1" applyBorder="1" applyAlignment="1">
      <alignment horizontal="center" vertical="center" wrapText="1"/>
    </xf>
    <xf numFmtId="0" fontId="11" fillId="0" borderId="0" xfId="2" applyFont="1" applyAlignment="1">
      <alignment horizontal="center"/>
    </xf>
    <xf numFmtId="0" fontId="13" fillId="219" borderId="0" xfId="2" applyFont="1" applyFill="1"/>
    <xf numFmtId="166" fontId="7" fillId="0" borderId="0" xfId="0" applyNumberFormat="1" applyFont="1" applyAlignment="1">
      <alignment horizontal="center" vertical="center" wrapText="1"/>
    </xf>
    <xf numFmtId="166" fontId="7" fillId="8" borderId="7" xfId="0" applyNumberFormat="1" applyFont="1" applyFill="1" applyBorder="1" applyAlignment="1">
      <alignment horizontal="center" vertical="center" wrapText="1"/>
    </xf>
    <xf numFmtId="10" fontId="7" fillId="9" borderId="8" xfId="0" applyNumberFormat="1" applyFont="1" applyFill="1" applyBorder="1" applyAlignment="1">
      <alignment horizontal="center" vertical="center" wrapText="1"/>
    </xf>
    <xf numFmtId="166" fontId="7" fillId="220" borderId="9" xfId="0" applyNumberFormat="1" applyFont="1" applyFill="1" applyBorder="1" applyAlignment="1">
      <alignment horizontal="center" vertical="center" wrapText="1"/>
    </xf>
    <xf numFmtId="10" fontId="7" fillId="10" borderId="10" xfId="0" applyNumberFormat="1" applyFont="1" applyFill="1" applyBorder="1" applyAlignment="1">
      <alignment horizontal="center" vertical="center" wrapText="1"/>
    </xf>
    <xf numFmtId="166" fontId="7" fillId="221" borderId="9" xfId="0" applyNumberFormat="1" applyFont="1" applyFill="1" applyBorder="1" applyAlignment="1">
      <alignment horizontal="center" vertical="center" wrapText="1"/>
    </xf>
    <xf numFmtId="10" fontId="7" fillId="12" borderId="10" xfId="0" applyNumberFormat="1" applyFont="1" applyFill="1" applyBorder="1" applyAlignment="1">
      <alignment horizontal="center" vertical="center" wrapText="1"/>
    </xf>
    <xf numFmtId="166" fontId="7" fillId="125" borderId="9" xfId="0" applyNumberFormat="1" applyFont="1" applyFill="1" applyBorder="1" applyAlignment="1">
      <alignment horizontal="center" vertical="center" wrapText="1"/>
    </xf>
    <xf numFmtId="10" fontId="7" fillId="222" borderId="10" xfId="0" applyNumberFormat="1" applyFont="1" applyFill="1" applyBorder="1" applyAlignment="1">
      <alignment horizontal="center" vertical="center" wrapText="1"/>
    </xf>
    <xf numFmtId="166" fontId="7" fillId="223" borderId="9" xfId="0" applyNumberFormat="1" applyFont="1" applyFill="1" applyBorder="1" applyAlignment="1">
      <alignment horizontal="center" vertical="center" wrapText="1"/>
    </xf>
    <xf numFmtId="10" fontId="7" fillId="224" borderId="10" xfId="0" applyNumberFormat="1" applyFont="1" applyFill="1" applyBorder="1" applyAlignment="1">
      <alignment horizontal="center" vertical="center" wrapText="1"/>
    </xf>
    <xf numFmtId="166" fontId="7" fillId="225" borderId="9" xfId="0" applyNumberFormat="1" applyFont="1" applyFill="1" applyBorder="1" applyAlignment="1">
      <alignment horizontal="center" vertical="center" wrapText="1"/>
    </xf>
    <xf numFmtId="10" fontId="7" fillId="226" borderId="10" xfId="0" applyNumberFormat="1" applyFont="1" applyFill="1" applyBorder="1" applyAlignment="1">
      <alignment horizontal="center" vertical="center" wrapText="1"/>
    </xf>
    <xf numFmtId="2" fontId="11" fillId="0" borderId="14" xfId="2" applyNumberFormat="1" applyFont="1" applyBorder="1" applyAlignment="1">
      <alignment horizontal="center"/>
    </xf>
    <xf numFmtId="166" fontId="7" fillId="227" borderId="9" xfId="0" applyNumberFormat="1" applyFont="1" applyFill="1" applyBorder="1" applyAlignment="1">
      <alignment horizontal="center" vertical="center" wrapText="1"/>
    </xf>
    <xf numFmtId="10" fontId="7" fillId="228" borderId="10" xfId="0" applyNumberFormat="1" applyFont="1" applyFill="1" applyBorder="1" applyAlignment="1">
      <alignment horizontal="center" vertical="center" wrapText="1"/>
    </xf>
    <xf numFmtId="0" fontId="13" fillId="0" borderId="0" xfId="2" applyFont="1"/>
    <xf numFmtId="166" fontId="7" fillId="15" borderId="9" xfId="0" applyNumberFormat="1" applyFont="1" applyFill="1" applyBorder="1" applyAlignment="1">
      <alignment horizontal="center" vertical="center" wrapText="1"/>
    </xf>
    <xf numFmtId="10" fontId="7" fillId="229" borderId="10" xfId="0" applyNumberFormat="1" applyFont="1" applyFill="1" applyBorder="1" applyAlignment="1">
      <alignment horizontal="center" vertical="center" wrapText="1"/>
    </xf>
    <xf numFmtId="166" fontId="7" fillId="230" borderId="9" xfId="0" applyNumberFormat="1" applyFont="1" applyFill="1" applyBorder="1" applyAlignment="1">
      <alignment horizontal="center" vertical="center" wrapText="1"/>
    </xf>
    <xf numFmtId="10" fontId="7" fillId="231" borderId="10" xfId="0" applyNumberFormat="1" applyFont="1" applyFill="1" applyBorder="1" applyAlignment="1">
      <alignment horizontal="center" vertical="center" wrapText="1"/>
    </xf>
    <xf numFmtId="167" fontId="4" fillId="0" borderId="0" xfId="2" applyNumberFormat="1"/>
    <xf numFmtId="166" fontId="7" fillId="232" borderId="9" xfId="0" applyNumberFormat="1" applyFont="1" applyFill="1" applyBorder="1" applyAlignment="1">
      <alignment horizontal="center" vertical="center" wrapText="1"/>
    </xf>
    <xf numFmtId="10" fontId="7" fillId="233" borderId="10" xfId="0" applyNumberFormat="1" applyFont="1" applyFill="1" applyBorder="1" applyAlignment="1">
      <alignment horizontal="center" vertical="center" wrapText="1"/>
    </xf>
    <xf numFmtId="166" fontId="7" fillId="234" borderId="9" xfId="0" applyNumberFormat="1" applyFont="1" applyFill="1" applyBorder="1" applyAlignment="1">
      <alignment horizontal="center" vertical="center" wrapText="1"/>
    </xf>
    <xf numFmtId="10" fontId="7" fillId="235" borderId="10" xfId="0" applyNumberFormat="1" applyFont="1" applyFill="1" applyBorder="1" applyAlignment="1">
      <alignment horizontal="center" vertical="center" wrapText="1"/>
    </xf>
    <xf numFmtId="166" fontId="7" fillId="236" borderId="9" xfId="0" applyNumberFormat="1" applyFont="1" applyFill="1" applyBorder="1" applyAlignment="1">
      <alignment horizontal="center" vertical="center" wrapText="1"/>
    </xf>
    <xf numFmtId="10" fontId="7" fillId="237" borderId="10" xfId="0" applyNumberFormat="1" applyFont="1" applyFill="1" applyBorder="1" applyAlignment="1">
      <alignment horizontal="center" vertical="center" wrapText="1"/>
    </xf>
    <xf numFmtId="166" fontId="7" fillId="238" borderId="9" xfId="0" applyNumberFormat="1" applyFont="1" applyFill="1" applyBorder="1" applyAlignment="1">
      <alignment horizontal="center" vertical="center" wrapText="1"/>
    </xf>
    <xf numFmtId="10" fontId="7" fillId="239" borderId="10" xfId="0" applyNumberFormat="1" applyFont="1" applyFill="1" applyBorder="1" applyAlignment="1">
      <alignment horizontal="center" vertical="center" wrapText="1"/>
    </xf>
    <xf numFmtId="166" fontId="7" fillId="240" borderId="9" xfId="0" applyNumberFormat="1" applyFont="1" applyFill="1" applyBorder="1" applyAlignment="1">
      <alignment horizontal="center" vertical="center" wrapText="1"/>
    </xf>
    <xf numFmtId="10" fontId="7" fillId="241" borderId="10" xfId="0" applyNumberFormat="1" applyFont="1" applyFill="1" applyBorder="1" applyAlignment="1">
      <alignment horizontal="center" vertical="center" wrapText="1"/>
    </xf>
    <xf numFmtId="166" fontId="7" fillId="21" borderId="9" xfId="0" applyNumberFormat="1" applyFont="1" applyFill="1" applyBorder="1" applyAlignment="1">
      <alignment horizontal="center" vertical="center" wrapText="1"/>
    </xf>
    <xf numFmtId="10" fontId="7" fillId="242" borderId="10" xfId="0" applyNumberFormat="1" applyFont="1" applyFill="1" applyBorder="1" applyAlignment="1">
      <alignment horizontal="center" vertical="center" wrapText="1"/>
    </xf>
    <xf numFmtId="166" fontId="7" fillId="243" borderId="9" xfId="0" applyNumberFormat="1" applyFont="1" applyFill="1" applyBorder="1" applyAlignment="1">
      <alignment horizontal="center" vertical="center" wrapText="1"/>
    </xf>
    <xf numFmtId="10" fontId="7" fillId="244" borderId="10" xfId="0" applyNumberFormat="1" applyFont="1" applyFill="1" applyBorder="1" applyAlignment="1">
      <alignment horizontal="center" vertical="center" wrapText="1"/>
    </xf>
    <xf numFmtId="166" fontId="7" fillId="245" borderId="9" xfId="0" applyNumberFormat="1" applyFont="1" applyFill="1" applyBorder="1" applyAlignment="1">
      <alignment horizontal="center" vertical="center" wrapText="1"/>
    </xf>
    <xf numFmtId="10" fontId="7" fillId="38" borderId="10" xfId="0" applyNumberFormat="1" applyFont="1" applyFill="1" applyBorder="1" applyAlignment="1">
      <alignment horizontal="center" vertical="center" wrapText="1"/>
    </xf>
    <xf numFmtId="166" fontId="7" fillId="143" borderId="9" xfId="0" applyNumberFormat="1" applyFont="1" applyFill="1" applyBorder="1" applyAlignment="1">
      <alignment horizontal="center" vertical="center" wrapText="1"/>
    </xf>
    <xf numFmtId="10" fontId="7" fillId="246" borderId="10" xfId="0" applyNumberFormat="1" applyFont="1" applyFill="1" applyBorder="1" applyAlignment="1">
      <alignment horizontal="center" vertical="center" wrapText="1"/>
    </xf>
    <xf numFmtId="166" fontId="7" fillId="247" borderId="9" xfId="0" applyNumberFormat="1" applyFont="1" applyFill="1" applyBorder="1" applyAlignment="1">
      <alignment horizontal="center" vertical="center" wrapText="1"/>
    </xf>
    <xf numFmtId="10" fontId="7" fillId="42" borderId="10" xfId="0" applyNumberFormat="1" applyFont="1" applyFill="1" applyBorder="1" applyAlignment="1">
      <alignment horizontal="center" vertical="center" wrapText="1"/>
    </xf>
    <xf numFmtId="166" fontId="7" fillId="248" borderId="9" xfId="0" applyNumberFormat="1" applyFont="1" applyFill="1" applyBorder="1" applyAlignment="1">
      <alignment horizontal="center" vertical="center" wrapText="1"/>
    </xf>
    <xf numFmtId="10" fontId="7" fillId="249" borderId="10" xfId="0" applyNumberFormat="1" applyFont="1" applyFill="1" applyBorder="1" applyAlignment="1">
      <alignment horizontal="center" vertical="center" wrapText="1"/>
    </xf>
    <xf numFmtId="166" fontId="7" fillId="250" borderId="9" xfId="0" applyNumberFormat="1" applyFont="1" applyFill="1" applyBorder="1" applyAlignment="1">
      <alignment horizontal="center" vertical="center" wrapText="1"/>
    </xf>
    <xf numFmtId="10" fontId="7" fillId="157" borderId="10" xfId="0" applyNumberFormat="1" applyFont="1" applyFill="1" applyBorder="1" applyAlignment="1">
      <alignment horizontal="center" vertical="center" wrapText="1"/>
    </xf>
    <xf numFmtId="166" fontId="7" fillId="251" borderId="9" xfId="0" applyNumberFormat="1" applyFont="1" applyFill="1" applyBorder="1" applyAlignment="1">
      <alignment horizontal="center" vertical="center" wrapText="1"/>
    </xf>
    <xf numFmtId="10" fontId="7" fillId="159" borderId="10" xfId="0" applyNumberFormat="1" applyFont="1" applyFill="1" applyBorder="1" applyAlignment="1">
      <alignment horizontal="center" vertical="center" wrapText="1"/>
    </xf>
    <xf numFmtId="166" fontId="7" fillId="252" borderId="9" xfId="0" applyNumberFormat="1" applyFont="1" applyFill="1" applyBorder="1" applyAlignment="1">
      <alignment horizontal="center" vertical="center" wrapText="1"/>
    </xf>
    <xf numFmtId="10" fontId="7" fillId="253" borderId="10" xfId="0" applyNumberFormat="1" applyFont="1" applyFill="1" applyBorder="1" applyAlignment="1">
      <alignment horizontal="center" vertical="center" wrapText="1"/>
    </xf>
    <xf numFmtId="166" fontId="7" fillId="29" borderId="9" xfId="0" applyNumberFormat="1" applyFont="1" applyFill="1" applyBorder="1" applyAlignment="1">
      <alignment horizontal="center" vertical="center" wrapText="1"/>
    </xf>
    <xf numFmtId="10" fontId="7" fillId="163" borderId="10" xfId="0" applyNumberFormat="1" applyFont="1" applyFill="1" applyBorder="1" applyAlignment="1">
      <alignment horizontal="center" vertical="center" wrapText="1"/>
    </xf>
    <xf numFmtId="166" fontId="7" fillId="152" borderId="9" xfId="0" applyNumberFormat="1" applyFont="1" applyFill="1" applyBorder="1" applyAlignment="1">
      <alignment horizontal="center" vertical="center" wrapText="1"/>
    </xf>
    <xf numFmtId="10" fontId="7" fillId="164" borderId="10" xfId="0" applyNumberFormat="1" applyFont="1" applyFill="1" applyBorder="1" applyAlignment="1">
      <alignment horizontal="center" vertical="center" wrapText="1"/>
    </xf>
    <xf numFmtId="166" fontId="7" fillId="31" borderId="9" xfId="0" applyNumberFormat="1" applyFont="1" applyFill="1" applyBorder="1" applyAlignment="1">
      <alignment horizontal="center" vertical="center" wrapText="1"/>
    </xf>
    <xf numFmtId="10" fontId="7" fillId="166" borderId="10" xfId="0" applyNumberFormat="1" applyFont="1" applyFill="1" applyBorder="1" applyAlignment="1">
      <alignment horizontal="center" vertical="center" wrapText="1"/>
    </xf>
    <xf numFmtId="166" fontId="7" fillId="254" borderId="9" xfId="0" applyNumberFormat="1" applyFont="1" applyFill="1" applyBorder="1" applyAlignment="1">
      <alignment horizontal="center" vertical="center" wrapText="1"/>
    </xf>
    <xf numFmtId="10" fontId="7" fillId="168" borderId="10" xfId="0" applyNumberFormat="1" applyFont="1" applyFill="1" applyBorder="1" applyAlignment="1">
      <alignment horizontal="center" vertical="center" wrapText="1"/>
    </xf>
    <xf numFmtId="166" fontId="7" fillId="255" borderId="9" xfId="0" applyNumberFormat="1" applyFont="1" applyFill="1" applyBorder="1" applyAlignment="1">
      <alignment horizontal="center" vertical="center" wrapText="1"/>
    </xf>
    <xf numFmtId="10" fontId="7" fillId="256" borderId="10" xfId="0" applyNumberFormat="1" applyFont="1" applyFill="1" applyBorder="1" applyAlignment="1">
      <alignment horizontal="center" vertical="center" wrapText="1"/>
    </xf>
    <xf numFmtId="166" fontId="7" fillId="257" borderId="9" xfId="0" applyNumberFormat="1" applyFont="1" applyFill="1" applyBorder="1" applyAlignment="1">
      <alignment horizontal="center" vertical="center" wrapText="1"/>
    </xf>
    <xf numFmtId="10" fontId="7" fillId="258" borderId="10" xfId="0" applyNumberFormat="1" applyFont="1" applyFill="1" applyBorder="1" applyAlignment="1">
      <alignment horizontal="center" vertical="center" wrapText="1"/>
    </xf>
    <xf numFmtId="166" fontId="7" fillId="259" borderId="9" xfId="0" applyNumberFormat="1" applyFont="1" applyFill="1" applyBorder="1" applyAlignment="1">
      <alignment horizontal="center" vertical="center" wrapText="1"/>
    </xf>
    <xf numFmtId="10" fontId="7" fillId="260" borderId="10" xfId="0" applyNumberFormat="1" applyFont="1" applyFill="1" applyBorder="1" applyAlignment="1">
      <alignment horizontal="center" vertical="center" wrapText="1"/>
    </xf>
    <xf numFmtId="166" fontId="7" fillId="261" borderId="9" xfId="0" applyNumberFormat="1" applyFont="1" applyFill="1" applyBorder="1" applyAlignment="1">
      <alignment horizontal="center" vertical="center" wrapText="1"/>
    </xf>
    <xf numFmtId="10" fontId="7" fillId="262" borderId="10" xfId="0" applyNumberFormat="1" applyFont="1" applyFill="1" applyBorder="1" applyAlignment="1">
      <alignment horizontal="center" vertical="center" wrapText="1"/>
    </xf>
    <xf numFmtId="166" fontId="7" fillId="162" borderId="9" xfId="0" applyNumberFormat="1" applyFont="1" applyFill="1" applyBorder="1" applyAlignment="1">
      <alignment horizontal="center" vertical="center" wrapText="1"/>
    </xf>
    <xf numFmtId="10" fontId="7" fillId="263" borderId="10" xfId="0" applyNumberFormat="1" applyFont="1" applyFill="1" applyBorder="1" applyAlignment="1">
      <alignment horizontal="center" vertical="center" wrapText="1"/>
    </xf>
    <xf numFmtId="166" fontId="7" fillId="264" borderId="9" xfId="0" applyNumberFormat="1" applyFont="1" applyFill="1" applyBorder="1" applyAlignment="1">
      <alignment horizontal="center" vertical="center" wrapText="1"/>
    </xf>
    <xf numFmtId="10" fontId="7" fillId="68" borderId="10" xfId="0" applyNumberFormat="1" applyFont="1" applyFill="1" applyBorder="1" applyAlignment="1">
      <alignment horizontal="center" vertical="center" wrapText="1"/>
    </xf>
    <xf numFmtId="166" fontId="7" fillId="265" borderId="9" xfId="0" applyNumberFormat="1" applyFont="1" applyFill="1" applyBorder="1" applyAlignment="1">
      <alignment horizontal="center" vertical="center" wrapText="1"/>
    </xf>
    <xf numFmtId="10" fontId="7" fillId="70" borderId="10" xfId="0" applyNumberFormat="1" applyFont="1" applyFill="1" applyBorder="1" applyAlignment="1">
      <alignment horizontal="center" vertical="center" wrapText="1"/>
    </xf>
    <xf numFmtId="166" fontId="7" fillId="266" borderId="9" xfId="0" applyNumberFormat="1" applyFont="1" applyFill="1" applyBorder="1" applyAlignment="1">
      <alignment horizontal="center" vertical="center" wrapText="1"/>
    </xf>
    <xf numFmtId="10" fontId="7" fillId="267" borderId="10" xfId="0" applyNumberFormat="1" applyFont="1" applyFill="1" applyBorder="1" applyAlignment="1">
      <alignment horizontal="center" vertical="center" wrapText="1"/>
    </xf>
    <xf numFmtId="166" fontId="7" fillId="268" borderId="9" xfId="0" applyNumberFormat="1" applyFont="1" applyFill="1" applyBorder="1" applyAlignment="1">
      <alignment horizontal="center" vertical="center" wrapText="1"/>
    </xf>
    <xf numFmtId="10" fontId="7" fillId="269" borderId="10" xfId="0" applyNumberFormat="1" applyFont="1" applyFill="1" applyBorder="1" applyAlignment="1">
      <alignment horizontal="center" vertical="center" wrapText="1"/>
    </xf>
    <xf numFmtId="166" fontId="7" fillId="270" borderId="9" xfId="0" applyNumberFormat="1" applyFont="1" applyFill="1" applyBorder="1" applyAlignment="1">
      <alignment horizontal="center" vertical="center" wrapText="1"/>
    </xf>
    <xf numFmtId="10" fontId="7" fillId="271" borderId="10" xfId="0" applyNumberFormat="1" applyFont="1" applyFill="1" applyBorder="1" applyAlignment="1">
      <alignment horizontal="center" vertical="center" wrapText="1"/>
    </xf>
    <xf numFmtId="166" fontId="7" fillId="41" borderId="9" xfId="0" applyNumberFormat="1" applyFont="1" applyFill="1" applyBorder="1" applyAlignment="1">
      <alignment horizontal="center" vertical="center" wrapText="1"/>
    </xf>
    <xf numFmtId="10" fontId="7" fillId="272" borderId="10" xfId="0" applyNumberFormat="1" applyFont="1" applyFill="1" applyBorder="1" applyAlignment="1">
      <alignment horizontal="center" vertical="center" wrapText="1"/>
    </xf>
    <xf numFmtId="166" fontId="7" fillId="273" borderId="9" xfId="0" applyNumberFormat="1" applyFont="1" applyFill="1" applyBorder="1" applyAlignment="1">
      <alignment horizontal="center" vertical="center" wrapText="1"/>
    </xf>
    <xf numFmtId="10" fontId="7" fillId="274" borderId="10" xfId="0" applyNumberFormat="1" applyFont="1" applyFill="1" applyBorder="1" applyAlignment="1">
      <alignment horizontal="center" vertical="center" wrapText="1"/>
    </xf>
    <xf numFmtId="166" fontId="7" fillId="43" borderId="9" xfId="0" applyNumberFormat="1" applyFont="1" applyFill="1" applyBorder="1" applyAlignment="1">
      <alignment horizontal="center" vertical="center" wrapText="1"/>
    </xf>
    <xf numFmtId="10" fontId="7" fillId="275" borderId="10" xfId="0" applyNumberFormat="1" applyFont="1" applyFill="1" applyBorder="1" applyAlignment="1">
      <alignment horizontal="center" vertical="center" wrapText="1"/>
    </xf>
    <xf numFmtId="166" fontId="7" fillId="276" borderId="9" xfId="0" applyNumberFormat="1" applyFont="1" applyFill="1" applyBorder="1" applyAlignment="1">
      <alignment horizontal="center" vertical="center" wrapText="1"/>
    </xf>
    <xf numFmtId="10" fontId="7" fillId="277" borderId="10" xfId="0" applyNumberFormat="1" applyFont="1" applyFill="1" applyBorder="1" applyAlignment="1">
      <alignment horizontal="center" vertical="center" wrapText="1"/>
    </xf>
    <xf numFmtId="166" fontId="7" fillId="174" borderId="9" xfId="0" applyNumberFormat="1" applyFont="1" applyFill="1" applyBorder="1" applyAlignment="1">
      <alignment horizontal="center" vertical="center" wrapText="1"/>
    </xf>
    <xf numFmtId="10" fontId="7" fillId="278" borderId="10" xfId="0" applyNumberFormat="1" applyFont="1" applyFill="1" applyBorder="1" applyAlignment="1">
      <alignment horizontal="center" vertical="center" wrapText="1"/>
    </xf>
    <xf numFmtId="166" fontId="7" fillId="279" borderId="9" xfId="0" applyNumberFormat="1" applyFont="1" applyFill="1" applyBorder="1" applyAlignment="1">
      <alignment horizontal="center" vertical="center" wrapText="1"/>
    </xf>
    <xf numFmtId="10" fontId="7" fillId="280" borderId="10" xfId="0" applyNumberFormat="1" applyFont="1" applyFill="1" applyBorder="1" applyAlignment="1">
      <alignment horizontal="center" vertical="center" wrapText="1"/>
    </xf>
    <xf numFmtId="166" fontId="7" fillId="281" borderId="9" xfId="0" applyNumberFormat="1" applyFont="1" applyFill="1" applyBorder="1" applyAlignment="1">
      <alignment horizontal="center" vertical="center" wrapText="1"/>
    </xf>
    <xf numFmtId="10" fontId="7" fillId="282" borderId="10" xfId="0" applyNumberFormat="1" applyFont="1" applyFill="1" applyBorder="1" applyAlignment="1">
      <alignment horizontal="center" vertical="center" wrapText="1"/>
    </xf>
    <xf numFmtId="166" fontId="7" fillId="283" borderId="9" xfId="0" applyNumberFormat="1" applyFont="1" applyFill="1" applyBorder="1" applyAlignment="1">
      <alignment horizontal="center" vertical="center" wrapText="1"/>
    </xf>
    <xf numFmtId="10" fontId="7" fillId="284" borderId="10" xfId="0" applyNumberFormat="1" applyFont="1" applyFill="1" applyBorder="1" applyAlignment="1">
      <alignment horizontal="center" vertical="center" wrapText="1"/>
    </xf>
    <xf numFmtId="166" fontId="7" fillId="285" borderId="9" xfId="0" applyNumberFormat="1" applyFont="1" applyFill="1" applyBorder="1" applyAlignment="1">
      <alignment horizontal="center" vertical="center" wrapText="1"/>
    </xf>
    <xf numFmtId="10" fontId="7" fillId="286" borderId="10" xfId="0" applyNumberFormat="1" applyFont="1" applyFill="1" applyBorder="1" applyAlignment="1">
      <alignment horizontal="center" vertical="center" wrapText="1"/>
    </xf>
    <xf numFmtId="166" fontId="7" fillId="49" borderId="9" xfId="0" applyNumberFormat="1" applyFont="1" applyFill="1" applyBorder="1" applyAlignment="1">
      <alignment horizontal="center" vertical="center" wrapText="1"/>
    </xf>
    <xf numFmtId="10" fontId="7" fillId="94" borderId="10" xfId="0" applyNumberFormat="1" applyFont="1" applyFill="1" applyBorder="1" applyAlignment="1">
      <alignment horizontal="center" vertical="center" wrapText="1"/>
    </xf>
    <xf numFmtId="166" fontId="7" fillId="287" borderId="9" xfId="0" applyNumberFormat="1" applyFont="1" applyFill="1" applyBorder="1" applyAlignment="1">
      <alignment horizontal="center" vertical="center" wrapText="1"/>
    </xf>
    <xf numFmtId="10" fontId="7" fillId="288" borderId="10" xfId="0" applyNumberFormat="1" applyFont="1" applyFill="1" applyBorder="1" applyAlignment="1">
      <alignment horizontal="center" vertical="center" wrapText="1"/>
    </xf>
    <xf numFmtId="166" fontId="7" fillId="183" borderId="9" xfId="0" applyNumberFormat="1" applyFont="1" applyFill="1" applyBorder="1" applyAlignment="1">
      <alignment horizontal="center" vertical="center" wrapText="1"/>
    </xf>
    <xf numFmtId="10" fontId="7" fillId="98" borderId="10" xfId="0" applyNumberFormat="1" applyFont="1" applyFill="1" applyBorder="1" applyAlignment="1">
      <alignment horizontal="center" vertical="center" wrapText="1"/>
    </xf>
    <xf numFmtId="166" fontId="7" fillId="289" borderId="9" xfId="0" applyNumberFormat="1" applyFont="1" applyFill="1" applyBorder="1" applyAlignment="1">
      <alignment horizontal="center" vertical="center" wrapText="1"/>
    </xf>
    <xf numFmtId="10" fontId="7" fillId="100" borderId="10" xfId="0" applyNumberFormat="1" applyFont="1" applyFill="1" applyBorder="1" applyAlignment="1">
      <alignment horizontal="center" vertical="center" wrapText="1"/>
    </xf>
    <xf numFmtId="10" fontId="7" fillId="8" borderId="10" xfId="0" applyNumberFormat="1" applyFont="1" applyFill="1" applyBorder="1" applyAlignment="1">
      <alignment horizontal="center" vertical="center" wrapText="1"/>
    </xf>
    <xf numFmtId="166" fontId="7" fillId="290" borderId="9" xfId="0" applyNumberFormat="1" applyFont="1" applyFill="1" applyBorder="1" applyAlignment="1">
      <alignment horizontal="center" vertical="center" wrapText="1"/>
    </xf>
    <xf numFmtId="166" fontId="7" fillId="291" borderId="9" xfId="0" applyNumberFormat="1" applyFont="1" applyFill="1" applyBorder="1" applyAlignment="1">
      <alignment horizontal="center" vertical="center" wrapText="1"/>
    </xf>
    <xf numFmtId="166" fontId="7" fillId="55" borderId="9" xfId="0" applyNumberFormat="1" applyFont="1" applyFill="1" applyBorder="1" applyAlignment="1">
      <alignment horizontal="center" vertical="center" wrapText="1"/>
    </xf>
    <xf numFmtId="166" fontId="7" fillId="292" borderId="9" xfId="0" applyNumberFormat="1" applyFont="1" applyFill="1" applyBorder="1" applyAlignment="1">
      <alignment horizontal="center" vertical="center" wrapText="1"/>
    </xf>
    <xf numFmtId="166" fontId="7" fillId="57" borderId="9" xfId="0" applyNumberFormat="1" applyFont="1" applyFill="1" applyBorder="1" applyAlignment="1">
      <alignment horizontal="center" vertical="center" wrapText="1"/>
    </xf>
    <xf numFmtId="166" fontId="7" fillId="293" borderId="9" xfId="0" applyNumberFormat="1" applyFont="1" applyFill="1" applyBorder="1" applyAlignment="1">
      <alignment horizontal="center" vertical="center" wrapText="1"/>
    </xf>
    <xf numFmtId="166" fontId="7" fillId="59" borderId="9" xfId="0" applyNumberFormat="1" applyFont="1" applyFill="1" applyBorder="1" applyAlignment="1">
      <alignment horizontal="center" vertical="center" wrapText="1"/>
    </xf>
    <xf numFmtId="166" fontId="7" fillId="294" borderId="9" xfId="0" applyNumberFormat="1" applyFont="1" applyFill="1" applyBorder="1" applyAlignment="1">
      <alignment horizontal="center" vertical="center" wrapText="1"/>
    </xf>
    <xf numFmtId="166" fontId="7" fillId="295" borderId="9" xfId="0" applyNumberFormat="1" applyFont="1" applyFill="1" applyBorder="1" applyAlignment="1">
      <alignment horizontal="center" vertical="center" wrapText="1"/>
    </xf>
    <xf numFmtId="166" fontId="7" fillId="107" borderId="9" xfId="0" applyNumberFormat="1" applyFont="1" applyFill="1" applyBorder="1" applyAlignment="1">
      <alignment horizontal="center" vertical="center" wrapText="1"/>
    </xf>
    <xf numFmtId="166" fontId="7" fillId="296" borderId="9" xfId="0" applyNumberFormat="1" applyFont="1" applyFill="1" applyBorder="1" applyAlignment="1">
      <alignment horizontal="center" vertical="center" wrapText="1"/>
    </xf>
    <xf numFmtId="166" fontId="7" fillId="108" borderId="9" xfId="0" applyNumberFormat="1" applyFont="1" applyFill="1" applyBorder="1" applyAlignment="1">
      <alignment horizontal="center" vertical="center" wrapText="1"/>
    </xf>
    <xf numFmtId="166" fontId="7" fillId="200" borderId="9" xfId="0" applyNumberFormat="1" applyFont="1" applyFill="1" applyBorder="1" applyAlignment="1">
      <alignment horizontal="center" vertical="center" wrapText="1"/>
    </xf>
    <xf numFmtId="166" fontId="7" fillId="109" borderId="9" xfId="0" applyNumberFormat="1" applyFont="1" applyFill="1" applyBorder="1" applyAlignment="1">
      <alignment horizontal="center" vertical="center" wrapText="1"/>
    </xf>
    <xf numFmtId="166" fontId="7" fillId="297" borderId="9" xfId="0" applyNumberFormat="1" applyFont="1" applyFill="1" applyBorder="1" applyAlignment="1">
      <alignment horizontal="center" vertical="center" wrapText="1"/>
    </xf>
    <xf numFmtId="166" fontId="7" fillId="110" borderId="9" xfId="0" applyNumberFormat="1" applyFont="1" applyFill="1" applyBorder="1" applyAlignment="1">
      <alignment horizontal="center" vertical="center" wrapText="1"/>
    </xf>
    <xf numFmtId="166" fontId="7" fillId="298" borderId="9" xfId="0" applyNumberFormat="1" applyFont="1" applyFill="1" applyBorder="1" applyAlignment="1">
      <alignment horizontal="center" vertical="center" wrapText="1"/>
    </xf>
    <xf numFmtId="166" fontId="7" fillId="111" borderId="9" xfId="0" applyNumberFormat="1" applyFont="1" applyFill="1" applyBorder="1" applyAlignment="1">
      <alignment horizontal="center" vertical="center" wrapText="1"/>
    </xf>
    <xf numFmtId="166" fontId="7" fillId="299" borderId="9" xfId="0" applyNumberFormat="1" applyFont="1" applyFill="1" applyBorder="1" applyAlignment="1">
      <alignment horizontal="center" vertical="center" wrapText="1"/>
    </xf>
    <xf numFmtId="166" fontId="7" fillId="73" borderId="9" xfId="0" applyNumberFormat="1" applyFont="1" applyFill="1" applyBorder="1" applyAlignment="1">
      <alignment horizontal="center" vertical="center" wrapText="1"/>
    </xf>
    <xf numFmtId="166" fontId="7" fillId="300" borderId="9" xfId="0" applyNumberFormat="1" applyFont="1" applyFill="1" applyBorder="1" applyAlignment="1">
      <alignment horizontal="center" vertical="center" wrapText="1"/>
    </xf>
    <xf numFmtId="166" fontId="7" fillId="112" borderId="9" xfId="0" applyNumberFormat="1" applyFont="1" applyFill="1" applyBorder="1" applyAlignment="1">
      <alignment horizontal="center" vertical="center" wrapText="1"/>
    </xf>
    <xf numFmtId="166" fontId="7" fillId="301" borderId="9" xfId="0" applyNumberFormat="1" applyFont="1" applyFill="1" applyBorder="1" applyAlignment="1">
      <alignment horizontal="center" vertical="center" wrapText="1"/>
    </xf>
    <xf numFmtId="166" fontId="7" fillId="113" borderId="9" xfId="0" applyNumberFormat="1" applyFont="1" applyFill="1" applyBorder="1" applyAlignment="1">
      <alignment horizontal="center" vertical="center" wrapText="1"/>
    </xf>
    <xf numFmtId="166" fontId="7" fillId="302" borderId="9" xfId="0" applyNumberFormat="1" applyFont="1" applyFill="1" applyBorder="1" applyAlignment="1">
      <alignment horizontal="center" vertical="center" wrapText="1"/>
    </xf>
    <xf numFmtId="166" fontId="7" fillId="114" borderId="9" xfId="0" applyNumberFormat="1" applyFont="1" applyFill="1" applyBorder="1" applyAlignment="1">
      <alignment horizontal="center" vertical="center" wrapText="1"/>
    </xf>
    <xf numFmtId="166" fontId="7" fillId="303" borderId="9" xfId="0" applyNumberFormat="1" applyFont="1" applyFill="1" applyBorder="1" applyAlignment="1">
      <alignment horizontal="center" vertical="center" wrapText="1"/>
    </xf>
    <xf numFmtId="166" fontId="7" fillId="115" borderId="9" xfId="0" applyNumberFormat="1" applyFont="1" applyFill="1" applyBorder="1" applyAlignment="1">
      <alignment horizontal="center" vertical="center" wrapText="1"/>
    </xf>
    <xf numFmtId="166" fontId="7" fillId="304" borderId="9" xfId="0" applyNumberFormat="1" applyFont="1" applyFill="1" applyBorder="1" applyAlignment="1">
      <alignment horizontal="center" vertical="center" wrapText="1"/>
    </xf>
    <xf numFmtId="166" fontId="7" fillId="116" borderId="9" xfId="0" applyNumberFormat="1" applyFont="1" applyFill="1" applyBorder="1" applyAlignment="1">
      <alignment horizontal="center" vertical="center" wrapText="1"/>
    </xf>
    <xf numFmtId="166" fontId="7" fillId="305" borderId="9" xfId="0" applyNumberFormat="1" applyFont="1" applyFill="1" applyBorder="1" applyAlignment="1">
      <alignment horizontal="center" vertical="center" wrapText="1"/>
    </xf>
    <xf numFmtId="166" fontId="7" fillId="117" borderId="9" xfId="0" applyNumberFormat="1" applyFont="1" applyFill="1" applyBorder="1" applyAlignment="1">
      <alignment horizontal="center" vertical="center" wrapText="1"/>
    </xf>
    <xf numFmtId="166" fontId="7" fillId="306" borderId="9" xfId="0" applyNumberFormat="1" applyFont="1" applyFill="1" applyBorder="1" applyAlignment="1">
      <alignment horizontal="center" vertical="center" wrapText="1"/>
    </xf>
    <xf numFmtId="166" fontId="7" fillId="118" borderId="9" xfId="0" applyNumberFormat="1" applyFont="1" applyFill="1" applyBorder="1" applyAlignment="1">
      <alignment horizontal="center" vertical="center" wrapText="1"/>
    </xf>
    <xf numFmtId="166" fontId="7" fillId="89" borderId="9" xfId="0" applyNumberFormat="1" applyFont="1" applyFill="1" applyBorder="1" applyAlignment="1">
      <alignment horizontal="center" vertical="center" wrapText="1"/>
    </xf>
    <xf numFmtId="166" fontId="7" fillId="119" borderId="9" xfId="0" applyNumberFormat="1" applyFont="1" applyFill="1" applyBorder="1" applyAlignment="1">
      <alignment horizontal="center" vertical="center" wrapText="1"/>
    </xf>
    <xf numFmtId="166" fontId="7" fillId="307" borderId="9" xfId="0" applyNumberFormat="1" applyFont="1" applyFill="1" applyBorder="1" applyAlignment="1">
      <alignment horizontal="center" vertical="center" wrapText="1"/>
    </xf>
    <xf numFmtId="166" fontId="7" fillId="120" borderId="9" xfId="0" applyNumberFormat="1" applyFont="1" applyFill="1" applyBorder="1" applyAlignment="1">
      <alignment horizontal="center" vertical="center" wrapText="1"/>
    </xf>
    <xf numFmtId="166" fontId="7" fillId="308" borderId="9" xfId="0" applyNumberFormat="1" applyFont="1" applyFill="1" applyBorder="1" applyAlignment="1">
      <alignment horizontal="center" vertical="center" wrapText="1"/>
    </xf>
    <xf numFmtId="166" fontId="7" fillId="121" borderId="9" xfId="0" applyNumberFormat="1" applyFont="1" applyFill="1" applyBorder="1" applyAlignment="1">
      <alignment horizontal="center" vertical="center" wrapText="1"/>
    </xf>
    <xf numFmtId="166" fontId="7" fillId="309" borderId="9" xfId="0" applyNumberFormat="1" applyFont="1" applyFill="1" applyBorder="1" applyAlignment="1">
      <alignment horizontal="center" vertical="center" wrapText="1"/>
    </xf>
    <xf numFmtId="166" fontId="7" fillId="122" borderId="9" xfId="0" applyNumberFormat="1" applyFont="1" applyFill="1" applyBorder="1" applyAlignment="1">
      <alignment horizontal="center" vertical="center" wrapText="1"/>
    </xf>
    <xf numFmtId="166" fontId="7" fillId="310" borderId="9" xfId="0" applyNumberFormat="1" applyFont="1" applyFill="1" applyBorder="1" applyAlignment="1">
      <alignment horizontal="center" vertical="center" wrapText="1"/>
    </xf>
    <xf numFmtId="166" fontId="7" fillId="123" borderId="9" xfId="0" applyNumberFormat="1" applyFont="1" applyFill="1" applyBorder="1" applyAlignment="1">
      <alignment horizontal="center" vertical="center" wrapText="1"/>
    </xf>
    <xf numFmtId="166" fontId="7" fillId="216" borderId="9" xfId="0" applyNumberFormat="1" applyFont="1" applyFill="1" applyBorder="1" applyAlignment="1">
      <alignment horizontal="center" vertical="center" wrapText="1"/>
    </xf>
    <xf numFmtId="166" fontId="7" fillId="101" borderId="9" xfId="0" applyNumberFormat="1" applyFont="1" applyFill="1" applyBorder="1" applyAlignment="1">
      <alignment horizontal="center" vertical="center" wrapText="1"/>
    </xf>
    <xf numFmtId="166" fontId="7" fillId="311" borderId="9" xfId="0" applyNumberFormat="1" applyFont="1" applyFill="1" applyBorder="1" applyAlignment="1">
      <alignment horizontal="center" vertical="center" wrapText="1"/>
    </xf>
    <xf numFmtId="166" fontId="7" fillId="103" borderId="9" xfId="0" applyNumberFormat="1" applyFont="1" applyFill="1" applyBorder="1" applyAlignment="1">
      <alignment horizontal="center" vertical="center" wrapText="1"/>
    </xf>
    <xf numFmtId="166" fontId="7" fillId="312" borderId="9" xfId="0" applyNumberFormat="1" applyFont="1" applyFill="1" applyBorder="1" applyAlignment="1">
      <alignment horizontal="center" vertical="center" wrapText="1"/>
    </xf>
    <xf numFmtId="166" fontId="7" fillId="105" borderId="9" xfId="0" applyNumberFormat="1" applyFont="1" applyFill="1" applyBorder="1" applyAlignment="1">
      <alignment horizontal="center" vertical="center" wrapText="1"/>
    </xf>
    <xf numFmtId="10" fontId="11" fillId="0" borderId="0" xfId="1" applyNumberFormat="1" applyFont="1" applyAlignment="1">
      <alignment horizontal="center"/>
    </xf>
    <xf numFmtId="165" fontId="11" fillId="0" borderId="0" xfId="1" applyNumberFormat="1" applyFont="1" applyAlignment="1">
      <alignment horizontal="center"/>
    </xf>
    <xf numFmtId="10" fontId="4" fillId="0" borderId="0" xfId="1" applyNumberFormat="1" applyFont="1"/>
    <xf numFmtId="165" fontId="4" fillId="0" borderId="0" xfId="1" applyNumberFormat="1" applyFont="1"/>
    <xf numFmtId="0" fontId="17" fillId="0" borderId="0" xfId="0" applyFont="1" applyProtection="1">
      <protection hidden="1"/>
    </xf>
    <xf numFmtId="0" fontId="16" fillId="0" borderId="33" xfId="0" applyFont="1" applyBorder="1" applyProtection="1">
      <protection hidden="1"/>
    </xf>
    <xf numFmtId="0" fontId="20" fillId="0" borderId="17" xfId="0" applyFont="1" applyBorder="1" applyProtection="1">
      <protection hidden="1"/>
    </xf>
    <xf numFmtId="0" fontId="16" fillId="0" borderId="17" xfId="0" applyFont="1" applyBorder="1" applyProtection="1">
      <protection hidden="1"/>
    </xf>
    <xf numFmtId="0" fontId="19" fillId="0" borderId="17" xfId="0" applyFont="1" applyBorder="1" applyProtection="1">
      <protection hidden="1"/>
    </xf>
    <xf numFmtId="0" fontId="16" fillId="0" borderId="0" xfId="0" applyFont="1" applyProtection="1">
      <protection hidden="1"/>
    </xf>
    <xf numFmtId="0" fontId="21" fillId="0" borderId="19" xfId="0" applyFont="1" applyBorder="1" applyAlignment="1" applyProtection="1">
      <alignment vertical="center"/>
      <protection hidden="1"/>
    </xf>
    <xf numFmtId="0" fontId="19" fillId="0" borderId="18" xfId="0" applyFont="1" applyBorder="1" applyProtection="1">
      <protection hidden="1"/>
    </xf>
    <xf numFmtId="0" fontId="16" fillId="0" borderId="23" xfId="0" applyFont="1" applyBorder="1" applyProtection="1">
      <protection hidden="1"/>
    </xf>
    <xf numFmtId="0" fontId="28" fillId="0" borderId="0" xfId="0" applyFont="1" applyProtection="1">
      <protection hidden="1"/>
    </xf>
    <xf numFmtId="0" fontId="20" fillId="0" borderId="0" xfId="0" applyFont="1" applyProtection="1">
      <protection hidden="1"/>
    </xf>
    <xf numFmtId="0" fontId="19" fillId="0" borderId="0" xfId="0" applyFont="1" applyProtection="1">
      <protection hidden="1"/>
    </xf>
    <xf numFmtId="0" fontId="19" fillId="0" borderId="23" xfId="0" applyFont="1" applyBorder="1" applyProtection="1">
      <protection hidden="1"/>
    </xf>
    <xf numFmtId="0" fontId="16" fillId="0" borderId="19" xfId="0" applyFont="1" applyBorder="1" applyProtection="1">
      <protection hidden="1"/>
    </xf>
    <xf numFmtId="0" fontId="16" fillId="0" borderId="15" xfId="0" applyFont="1" applyBorder="1" applyProtection="1">
      <protection hidden="1"/>
    </xf>
    <xf numFmtId="0" fontId="17" fillId="0" borderId="15" xfId="0" applyFont="1" applyBorder="1" applyProtection="1">
      <protection hidden="1"/>
    </xf>
    <xf numFmtId="0" fontId="20" fillId="0" borderId="15" xfId="0" applyFont="1" applyBorder="1" applyProtection="1">
      <protection hidden="1"/>
    </xf>
    <xf numFmtId="0" fontId="19" fillId="0" borderId="15" xfId="0" applyFont="1" applyBorder="1" applyProtection="1">
      <protection hidden="1"/>
    </xf>
    <xf numFmtId="0" fontId="19" fillId="0" borderId="27" xfId="0" applyFont="1" applyBorder="1" applyProtection="1">
      <protection hidden="1"/>
    </xf>
    <xf numFmtId="0" fontId="30" fillId="0" borderId="0" xfId="0" applyFont="1" applyProtection="1">
      <protection hidden="1"/>
    </xf>
    <xf numFmtId="0" fontId="22" fillId="0" borderId="0" xfId="0" applyFont="1" applyAlignment="1" applyProtection="1">
      <alignment vertical="center" wrapText="1"/>
      <protection hidden="1"/>
    </xf>
    <xf numFmtId="0" fontId="27" fillId="0" borderId="0" xfId="0" applyFont="1" applyAlignment="1" applyProtection="1">
      <alignment vertical="center" wrapText="1"/>
      <protection hidden="1"/>
    </xf>
    <xf numFmtId="0" fontId="27" fillId="0" borderId="23" xfId="0" applyFont="1" applyBorder="1" applyAlignment="1" applyProtection="1">
      <alignment vertical="center" wrapText="1"/>
      <protection hidden="1"/>
    </xf>
    <xf numFmtId="0" fontId="26" fillId="0" borderId="0" xfId="0" applyFont="1" applyAlignment="1" applyProtection="1">
      <alignment vertical="center" wrapText="1"/>
      <protection hidden="1"/>
    </xf>
    <xf numFmtId="0" fontId="23" fillId="0" borderId="0" xfId="0" applyFont="1" applyAlignment="1" applyProtection="1">
      <alignment vertical="center" wrapText="1"/>
      <protection hidden="1"/>
    </xf>
    <xf numFmtId="0" fontId="29" fillId="0" borderId="0" xfId="0" applyFont="1" applyAlignment="1" applyProtection="1">
      <alignment horizontal="center" vertical="center"/>
      <protection hidden="1"/>
    </xf>
    <xf numFmtId="0" fontId="27" fillId="0" borderId="19" xfId="0" applyFont="1" applyBorder="1" applyAlignment="1" applyProtection="1">
      <alignment vertical="center"/>
      <protection hidden="1"/>
    </xf>
    <xf numFmtId="0" fontId="17" fillId="0" borderId="17" xfId="0" applyFont="1" applyBorder="1" applyProtection="1">
      <protection hidden="1"/>
    </xf>
    <xf numFmtId="0" fontId="22" fillId="0" borderId="15" xfId="0" applyFont="1" applyBorder="1" applyAlignment="1" applyProtection="1">
      <alignment vertical="center" wrapText="1"/>
      <protection hidden="1"/>
    </xf>
    <xf numFmtId="2" fontId="19" fillId="0" borderId="17" xfId="0" applyNumberFormat="1" applyFont="1" applyBorder="1" applyProtection="1">
      <protection hidden="1"/>
    </xf>
    <xf numFmtId="2" fontId="19" fillId="0" borderId="0" xfId="0" applyNumberFormat="1" applyFont="1" applyProtection="1">
      <protection hidden="1"/>
    </xf>
    <xf numFmtId="0" fontId="27" fillId="0" borderId="26" xfId="0" applyFont="1" applyBorder="1" applyAlignment="1" applyProtection="1">
      <alignment vertical="center"/>
      <protection hidden="1"/>
    </xf>
    <xf numFmtId="0" fontId="27" fillId="0" borderId="15" xfId="0" applyFont="1" applyBorder="1" applyAlignment="1" applyProtection="1">
      <alignment vertical="center"/>
      <protection hidden="1"/>
    </xf>
    <xf numFmtId="0" fontId="16" fillId="0" borderId="27" xfId="0" applyFont="1" applyBorder="1" applyProtection="1">
      <protection hidden="1"/>
    </xf>
    <xf numFmtId="0" fontId="6" fillId="0" borderId="17" xfId="0" applyFont="1" applyBorder="1" applyProtection="1">
      <protection hidden="1"/>
    </xf>
    <xf numFmtId="164" fontId="19" fillId="0" borderId="0" xfId="0" applyNumberFormat="1" applyFont="1" applyProtection="1">
      <protection hidden="1"/>
    </xf>
    <xf numFmtId="0" fontId="6" fillId="0" borderId="0" xfId="0" applyFont="1" applyProtection="1">
      <protection hidden="1"/>
    </xf>
    <xf numFmtId="2" fontId="19" fillId="0" borderId="15" xfId="0" applyNumberFormat="1" applyFont="1" applyBorder="1" applyProtection="1">
      <protection hidden="1"/>
    </xf>
    <xf numFmtId="0" fontId="29" fillId="0" borderId="17" xfId="0" applyFont="1" applyBorder="1" applyAlignment="1" applyProtection="1">
      <alignment horizontal="center" vertical="center"/>
      <protection hidden="1"/>
    </xf>
    <xf numFmtId="1" fontId="19" fillId="0" borderId="0" xfId="0" applyNumberFormat="1" applyFont="1" applyProtection="1">
      <protection hidden="1"/>
    </xf>
    <xf numFmtId="0" fontId="29" fillId="0" borderId="15" xfId="0" applyFont="1" applyBorder="1" applyAlignment="1" applyProtection="1">
      <alignment horizontal="center" vertical="center"/>
      <protection hidden="1"/>
    </xf>
    <xf numFmtId="0" fontId="16" fillId="0" borderId="31" xfId="0" applyFont="1" applyBorder="1" applyProtection="1">
      <protection hidden="1"/>
    </xf>
    <xf numFmtId="0" fontId="16" fillId="0" borderId="32" xfId="0" applyFont="1" applyBorder="1" applyProtection="1">
      <protection hidden="1"/>
    </xf>
    <xf numFmtId="0" fontId="17" fillId="0" borderId="32" xfId="0" applyFont="1" applyBorder="1" applyProtection="1">
      <protection hidden="1"/>
    </xf>
    <xf numFmtId="0" fontId="16" fillId="0" borderId="16" xfId="0" applyFont="1" applyBorder="1" applyProtection="1">
      <protection hidden="1"/>
    </xf>
    <xf numFmtId="0" fontId="16" fillId="0" borderId="18" xfId="0" applyFont="1" applyBorder="1" applyProtection="1">
      <protection hidden="1"/>
    </xf>
    <xf numFmtId="0" fontId="27" fillId="0" borderId="0" xfId="0" applyFont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horizontal="center"/>
      <protection hidden="1"/>
    </xf>
    <xf numFmtId="0" fontId="16" fillId="0" borderId="21" xfId="0" applyFont="1" applyBorder="1" applyProtection="1">
      <protection hidden="1"/>
    </xf>
    <xf numFmtId="0" fontId="19" fillId="0" borderId="25" xfId="0" applyFont="1" applyBorder="1" applyProtection="1">
      <protection hidden="1"/>
    </xf>
    <xf numFmtId="0" fontId="16" fillId="0" borderId="29" xfId="0" applyFont="1" applyBorder="1" applyProtection="1">
      <protection hidden="1"/>
    </xf>
    <xf numFmtId="0" fontId="27" fillId="0" borderId="29" xfId="0" applyFont="1" applyBorder="1" applyAlignment="1" applyProtection="1">
      <alignment horizontal="center" vertical="center"/>
      <protection hidden="1"/>
    </xf>
    <xf numFmtId="0" fontId="26" fillId="0" borderId="29" xfId="0" applyFont="1" applyBorder="1" applyAlignment="1" applyProtection="1">
      <alignment horizontal="center" vertical="center"/>
      <protection hidden="1"/>
    </xf>
    <xf numFmtId="0" fontId="27" fillId="0" borderId="30" xfId="0" applyFont="1" applyBorder="1" applyAlignment="1" applyProtection="1">
      <alignment horizontal="center" vertical="center"/>
      <protection hidden="1"/>
    </xf>
    <xf numFmtId="0" fontId="17" fillId="0" borderId="20" xfId="0" applyFont="1" applyBorder="1" applyProtection="1">
      <protection hidden="1"/>
    </xf>
    <xf numFmtId="0" fontId="17" fillId="0" borderId="21" xfId="0" applyFont="1" applyBorder="1" applyProtection="1">
      <protection hidden="1"/>
    </xf>
    <xf numFmtId="2" fontId="19" fillId="0" borderId="21" xfId="0" applyNumberFormat="1" applyFont="1" applyBorder="1" applyProtection="1">
      <protection hidden="1"/>
    </xf>
    <xf numFmtId="0" fontId="20" fillId="0" borderId="21" xfId="0" applyFont="1" applyBorder="1" applyProtection="1">
      <protection hidden="1"/>
    </xf>
    <xf numFmtId="0" fontId="19" fillId="0" borderId="21" xfId="0" applyFont="1" applyBorder="1" applyProtection="1">
      <protection hidden="1"/>
    </xf>
    <xf numFmtId="0" fontId="19" fillId="0" borderId="22" xfId="0" applyFont="1" applyBorder="1" applyProtection="1">
      <protection hidden="1"/>
    </xf>
    <xf numFmtId="164" fontId="27" fillId="316" borderId="0" xfId="1" applyNumberFormat="1" applyFont="1" applyFill="1" applyBorder="1" applyAlignment="1" applyProtection="1">
      <alignment horizontal="center" vertical="center"/>
      <protection hidden="1"/>
    </xf>
    <xf numFmtId="164" fontId="27" fillId="316" borderId="25" xfId="1" applyNumberFormat="1" applyFont="1" applyFill="1" applyBorder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horizontal="center" vertical="center" wrapText="1"/>
      <protection hidden="1"/>
    </xf>
    <xf numFmtId="0" fontId="18" fillId="0" borderId="32" xfId="0" applyFont="1" applyBorder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18" fillId="0" borderId="15" xfId="0" applyFont="1" applyBorder="1" applyAlignment="1" applyProtection="1">
      <alignment horizontal="center" vertical="center"/>
      <protection hidden="1"/>
    </xf>
    <xf numFmtId="0" fontId="22" fillId="0" borderId="16" xfId="0" applyFont="1" applyBorder="1" applyAlignment="1" applyProtection="1">
      <alignment horizontal="center" vertical="center" wrapText="1"/>
      <protection hidden="1"/>
    </xf>
    <xf numFmtId="0" fontId="22" fillId="0" borderId="17" xfId="0" applyFont="1" applyBorder="1" applyAlignment="1" applyProtection="1">
      <alignment horizontal="center" vertical="center" wrapText="1"/>
      <protection hidden="1"/>
    </xf>
    <xf numFmtId="0" fontId="22" fillId="0" borderId="19" xfId="0" applyFont="1" applyBorder="1" applyAlignment="1" applyProtection="1">
      <alignment horizontal="center" vertical="center" wrapText="1"/>
      <protection hidden="1"/>
    </xf>
    <xf numFmtId="0" fontId="22" fillId="0" borderId="26" xfId="0" applyFont="1" applyBorder="1" applyAlignment="1" applyProtection="1">
      <alignment horizontal="center" vertical="center" wrapText="1"/>
      <protection hidden="1"/>
    </xf>
    <xf numFmtId="0" fontId="22" fillId="0" borderId="15" xfId="0" applyFont="1" applyBorder="1" applyAlignment="1" applyProtection="1">
      <alignment horizontal="center" vertical="center" wrapText="1"/>
      <protection hidden="1"/>
    </xf>
    <xf numFmtId="0" fontId="23" fillId="0" borderId="0" xfId="0" applyFont="1" applyAlignment="1" applyProtection="1">
      <alignment horizontal="center" vertical="center" wrapText="1"/>
      <protection hidden="1"/>
    </xf>
    <xf numFmtId="164" fontId="14" fillId="313" borderId="17" xfId="0" applyNumberFormat="1" applyFont="1" applyFill="1" applyBorder="1" applyAlignment="1" applyProtection="1">
      <alignment horizontal="center" vertical="center"/>
      <protection locked="0" hidden="1"/>
    </xf>
    <xf numFmtId="164" fontId="15" fillId="314" borderId="17" xfId="0" applyNumberFormat="1" applyFont="1" applyFill="1" applyBorder="1" applyAlignment="1" applyProtection="1">
      <alignment horizontal="center" vertical="center"/>
      <protection locked="0" hidden="1"/>
    </xf>
    <xf numFmtId="164" fontId="15" fillId="314" borderId="0" xfId="0" applyNumberFormat="1" applyFont="1" applyFill="1" applyAlignment="1" applyProtection="1">
      <alignment horizontal="center" vertical="center"/>
      <protection locked="0" hidden="1"/>
    </xf>
    <xf numFmtId="164" fontId="19" fillId="314" borderId="0" xfId="0" applyNumberFormat="1" applyFont="1" applyFill="1" applyAlignment="1" applyProtection="1">
      <alignment horizontal="center" vertical="center"/>
      <protection locked="0" hidden="1"/>
    </xf>
    <xf numFmtId="0" fontId="23" fillId="0" borderId="20" xfId="0" applyFont="1" applyBorder="1" applyAlignment="1" applyProtection="1">
      <alignment horizontal="center" vertical="center" wrapText="1"/>
      <protection hidden="1"/>
    </xf>
    <xf numFmtId="0" fontId="23" fillId="0" borderId="21" xfId="0" applyFont="1" applyBorder="1" applyAlignment="1" applyProtection="1">
      <alignment horizontal="center" vertical="center" wrapText="1"/>
      <protection hidden="1"/>
    </xf>
    <xf numFmtId="0" fontId="23" fillId="0" borderId="22" xfId="0" applyFont="1" applyBorder="1" applyAlignment="1" applyProtection="1">
      <alignment horizontal="center" vertical="center" wrapText="1"/>
      <protection hidden="1"/>
    </xf>
    <xf numFmtId="0" fontId="23" fillId="0" borderId="24" xfId="0" applyFont="1" applyBorder="1" applyAlignment="1" applyProtection="1">
      <alignment horizontal="center" vertical="center" wrapText="1"/>
      <protection hidden="1"/>
    </xf>
    <xf numFmtId="0" fontId="23" fillId="0" borderId="25" xfId="0" applyFont="1" applyBorder="1" applyAlignment="1" applyProtection="1">
      <alignment horizontal="center" vertical="center" wrapText="1"/>
      <protection hidden="1"/>
    </xf>
    <xf numFmtId="0" fontId="25" fillId="0" borderId="0" xfId="0" applyFont="1" applyAlignment="1" applyProtection="1">
      <alignment horizontal="center"/>
      <protection hidden="1"/>
    </xf>
    <xf numFmtId="0" fontId="26" fillId="0" borderId="0" xfId="0" applyFont="1" applyAlignment="1" applyProtection="1">
      <alignment horizontal="center" vertical="center" wrapText="1"/>
      <protection hidden="1"/>
    </xf>
    <xf numFmtId="2" fontId="27" fillId="316" borderId="0" xfId="0" applyNumberFormat="1" applyFont="1" applyFill="1" applyAlignment="1" applyProtection="1">
      <alignment horizontal="center" vertical="center"/>
      <protection hidden="1"/>
    </xf>
    <xf numFmtId="2" fontId="27" fillId="316" borderId="23" xfId="0" applyNumberFormat="1" applyFont="1" applyFill="1" applyBorder="1" applyAlignment="1" applyProtection="1">
      <alignment horizontal="center" vertical="center"/>
      <protection hidden="1"/>
    </xf>
    <xf numFmtId="164" fontId="27" fillId="317" borderId="0" xfId="0" applyNumberFormat="1" applyFont="1" applyFill="1" applyAlignment="1" applyProtection="1">
      <alignment horizontal="center" vertical="center"/>
      <protection hidden="1"/>
    </xf>
    <xf numFmtId="164" fontId="27" fillId="317" borderId="23" xfId="0" applyNumberFormat="1" applyFont="1" applyFill="1" applyBorder="1" applyAlignment="1" applyProtection="1">
      <alignment horizontal="center" vertical="center"/>
      <protection hidden="1"/>
    </xf>
    <xf numFmtId="164" fontId="16" fillId="317" borderId="0" xfId="0" applyNumberFormat="1" applyFont="1" applyFill="1" applyAlignment="1" applyProtection="1">
      <alignment horizontal="center" vertical="center"/>
      <protection hidden="1"/>
    </xf>
    <xf numFmtId="164" fontId="14" fillId="313" borderId="0" xfId="0" applyNumberFormat="1" applyFont="1" applyFill="1" applyAlignment="1" applyProtection="1">
      <alignment horizontal="center" vertical="center"/>
      <protection locked="0" hidden="1"/>
    </xf>
    <xf numFmtId="2" fontId="27" fillId="316" borderId="24" xfId="0" applyNumberFormat="1" applyFont="1" applyFill="1" applyBorder="1" applyAlignment="1" applyProtection="1">
      <alignment horizontal="center" vertical="center"/>
      <protection hidden="1"/>
    </xf>
    <xf numFmtId="2" fontId="27" fillId="316" borderId="25" xfId="0" applyNumberFormat="1" applyFont="1" applyFill="1" applyBorder="1" applyAlignment="1" applyProtection="1">
      <alignment horizontal="center" vertical="center"/>
      <protection hidden="1"/>
    </xf>
    <xf numFmtId="2" fontId="27" fillId="316" borderId="28" xfId="0" applyNumberFormat="1" applyFont="1" applyFill="1" applyBorder="1" applyAlignment="1" applyProtection="1">
      <alignment horizontal="center" vertical="center"/>
      <protection hidden="1"/>
    </xf>
    <xf numFmtId="2" fontId="27" fillId="316" borderId="29" xfId="0" applyNumberFormat="1" applyFont="1" applyFill="1" applyBorder="1" applyAlignment="1" applyProtection="1">
      <alignment horizontal="center" vertical="center"/>
      <protection hidden="1"/>
    </xf>
    <xf numFmtId="2" fontId="27" fillId="316" borderId="30" xfId="0" applyNumberFormat="1" applyFont="1" applyFill="1" applyBorder="1" applyAlignment="1" applyProtection="1">
      <alignment horizontal="center" vertical="center"/>
      <protection hidden="1"/>
    </xf>
    <xf numFmtId="168" fontId="27" fillId="316" borderId="24" xfId="0" applyNumberFormat="1" applyFont="1" applyFill="1" applyBorder="1" applyAlignment="1" applyProtection="1">
      <alignment horizontal="center" vertical="center"/>
      <protection hidden="1"/>
    </xf>
    <xf numFmtId="168" fontId="27" fillId="316" borderId="0" xfId="0" applyNumberFormat="1" applyFont="1" applyFill="1" applyAlignment="1" applyProtection="1">
      <alignment horizontal="center" vertical="center"/>
      <protection hidden="1"/>
    </xf>
    <xf numFmtId="168" fontId="27" fillId="316" borderId="25" xfId="0" applyNumberFormat="1" applyFont="1" applyFill="1" applyBorder="1" applyAlignment="1" applyProtection="1">
      <alignment horizontal="center" vertical="center"/>
      <protection hidden="1"/>
    </xf>
    <xf numFmtId="168" fontId="27" fillId="316" borderId="28" xfId="0" applyNumberFormat="1" applyFont="1" applyFill="1" applyBorder="1" applyAlignment="1" applyProtection="1">
      <alignment horizontal="center" vertical="center"/>
      <protection hidden="1"/>
    </xf>
    <xf numFmtId="168" fontId="27" fillId="316" borderId="29" xfId="0" applyNumberFormat="1" applyFont="1" applyFill="1" applyBorder="1" applyAlignment="1" applyProtection="1">
      <alignment horizontal="center" vertical="center"/>
      <protection hidden="1"/>
    </xf>
    <xf numFmtId="168" fontId="27" fillId="316" borderId="30" xfId="0" applyNumberFormat="1" applyFont="1" applyFill="1" applyBorder="1" applyAlignment="1" applyProtection="1">
      <alignment horizontal="center" vertical="center"/>
      <protection hidden="1"/>
    </xf>
    <xf numFmtId="164" fontId="27" fillId="314" borderId="0" xfId="0" applyNumberFormat="1" applyFont="1" applyFill="1" applyAlignment="1" applyProtection="1">
      <alignment horizontal="center" vertical="center"/>
      <protection locked="0" hidden="1"/>
    </xf>
    <xf numFmtId="0" fontId="23" fillId="315" borderId="20" xfId="0" applyFont="1" applyFill="1" applyBorder="1" applyAlignment="1" applyProtection="1">
      <alignment horizontal="center" vertical="center" wrapText="1"/>
      <protection hidden="1"/>
    </xf>
    <xf numFmtId="0" fontId="23" fillId="315" borderId="21" xfId="0" applyFont="1" applyFill="1" applyBorder="1" applyAlignment="1" applyProtection="1">
      <alignment horizontal="center" vertical="center" wrapText="1"/>
      <protection hidden="1"/>
    </xf>
    <xf numFmtId="0" fontId="23" fillId="315" borderId="22" xfId="0" applyFont="1" applyFill="1" applyBorder="1" applyAlignment="1" applyProtection="1">
      <alignment horizontal="center" vertical="center" wrapText="1"/>
      <protection hidden="1"/>
    </xf>
    <xf numFmtId="0" fontId="23" fillId="315" borderId="24" xfId="0" applyFont="1" applyFill="1" applyBorder="1" applyAlignment="1" applyProtection="1">
      <alignment horizontal="center" vertical="center" wrapText="1"/>
      <protection hidden="1"/>
    </xf>
    <xf numFmtId="0" fontId="23" fillId="315" borderId="0" xfId="0" applyFont="1" applyFill="1" applyAlignment="1" applyProtection="1">
      <alignment horizontal="center" vertical="center" wrapText="1"/>
      <protection hidden="1"/>
    </xf>
    <xf numFmtId="0" fontId="23" fillId="315" borderId="25" xfId="0" applyFont="1" applyFill="1" applyBorder="1" applyAlignment="1" applyProtection="1">
      <alignment horizontal="center" vertical="center" wrapText="1"/>
      <protection hidden="1"/>
    </xf>
    <xf numFmtId="0" fontId="22" fillId="0" borderId="24" xfId="0" applyFont="1" applyBorder="1" applyAlignment="1" applyProtection="1">
      <alignment horizontal="center" vertical="center" wrapText="1"/>
      <protection hidden="1"/>
    </xf>
    <xf numFmtId="0" fontId="0" fillId="0" borderId="2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166" fontId="27" fillId="316" borderId="17" xfId="1" applyNumberFormat="1" applyFont="1" applyFill="1" applyBorder="1" applyAlignment="1" applyProtection="1">
      <alignment horizontal="center" vertical="center"/>
      <protection hidden="1"/>
    </xf>
    <xf numFmtId="166" fontId="27" fillId="316" borderId="18" xfId="1" applyNumberFormat="1" applyFont="1" applyFill="1" applyBorder="1" applyAlignment="1" applyProtection="1">
      <alignment horizontal="center" vertical="center"/>
      <protection hidden="1"/>
    </xf>
    <xf numFmtId="166" fontId="27" fillId="316" borderId="0" xfId="1" applyNumberFormat="1" applyFont="1" applyFill="1" applyBorder="1" applyAlignment="1" applyProtection="1">
      <alignment horizontal="center" vertical="center"/>
      <protection hidden="1"/>
    </xf>
    <xf numFmtId="166" fontId="27" fillId="316" borderId="23" xfId="1" applyNumberFormat="1" applyFont="1" applyFill="1" applyBorder="1" applyAlignment="1" applyProtection="1">
      <alignment horizontal="center" vertical="center"/>
      <protection hidden="1"/>
    </xf>
    <xf numFmtId="0" fontId="22" fillId="317" borderId="20" xfId="0" applyFont="1" applyFill="1" applyBorder="1" applyAlignment="1" applyProtection="1">
      <alignment horizontal="center" vertical="center" wrapText="1"/>
      <protection hidden="1"/>
    </xf>
    <xf numFmtId="0" fontId="22" fillId="317" borderId="21" xfId="0" applyFont="1" applyFill="1" applyBorder="1" applyAlignment="1" applyProtection="1">
      <alignment horizontal="center" vertical="center" wrapText="1"/>
      <protection hidden="1"/>
    </xf>
    <xf numFmtId="0" fontId="22" fillId="317" borderId="22" xfId="0" applyFont="1" applyFill="1" applyBorder="1" applyAlignment="1" applyProtection="1">
      <alignment horizontal="center" vertical="center" wrapText="1"/>
      <protection hidden="1"/>
    </xf>
    <xf numFmtId="0" fontId="22" fillId="317" borderId="24" xfId="0" applyFont="1" applyFill="1" applyBorder="1" applyAlignment="1" applyProtection="1">
      <alignment horizontal="center" vertical="center" wrapText="1"/>
      <protection hidden="1"/>
    </xf>
    <xf numFmtId="0" fontId="22" fillId="317" borderId="0" xfId="0" applyFont="1" applyFill="1" applyAlignment="1" applyProtection="1">
      <alignment horizontal="center" vertical="center" wrapText="1"/>
      <protection hidden="1"/>
    </xf>
    <xf numFmtId="0" fontId="22" fillId="317" borderId="25" xfId="0" applyFont="1" applyFill="1" applyBorder="1" applyAlignment="1" applyProtection="1">
      <alignment horizontal="center" vertical="center" wrapText="1"/>
      <protection hidden="1"/>
    </xf>
    <xf numFmtId="0" fontId="23" fillId="317" borderId="20" xfId="0" applyFont="1" applyFill="1" applyBorder="1" applyAlignment="1" applyProtection="1">
      <alignment horizontal="center" vertical="center" wrapText="1"/>
      <protection hidden="1"/>
    </xf>
    <xf numFmtId="0" fontId="23" fillId="317" borderId="21" xfId="0" applyFont="1" applyFill="1" applyBorder="1" applyAlignment="1" applyProtection="1">
      <alignment horizontal="center" vertical="center" wrapText="1"/>
      <protection hidden="1"/>
    </xf>
    <xf numFmtId="0" fontId="23" fillId="317" borderId="22" xfId="0" applyFont="1" applyFill="1" applyBorder="1" applyAlignment="1" applyProtection="1">
      <alignment horizontal="center" vertical="center" wrapText="1"/>
      <protection hidden="1"/>
    </xf>
    <xf numFmtId="0" fontId="23" fillId="317" borderId="24" xfId="0" applyFont="1" applyFill="1" applyBorder="1" applyAlignment="1" applyProtection="1">
      <alignment horizontal="center" vertical="center" wrapText="1"/>
      <protection hidden="1"/>
    </xf>
    <xf numFmtId="0" fontId="23" fillId="317" borderId="0" xfId="0" applyFont="1" applyFill="1" applyAlignment="1" applyProtection="1">
      <alignment horizontal="center" vertical="center" wrapText="1"/>
      <protection hidden="1"/>
    </xf>
    <xf numFmtId="0" fontId="23" fillId="317" borderId="25" xfId="0" applyFont="1" applyFill="1" applyBorder="1" applyAlignment="1" applyProtection="1">
      <alignment horizontal="center" vertical="center" wrapText="1"/>
      <protection hidden="1"/>
    </xf>
    <xf numFmtId="164" fontId="27" fillId="314" borderId="29" xfId="0" applyNumberFormat="1" applyFont="1" applyFill="1" applyBorder="1" applyAlignment="1" applyProtection="1">
      <alignment horizontal="center" vertical="center"/>
      <protection locked="0" hidden="1"/>
    </xf>
    <xf numFmtId="8" fontId="31" fillId="318" borderId="24" xfId="0" applyNumberFormat="1" applyFont="1" applyFill="1" applyBorder="1" applyAlignment="1" applyProtection="1">
      <alignment horizontal="center" vertical="center"/>
      <protection hidden="1"/>
    </xf>
    <xf numFmtId="8" fontId="31" fillId="318" borderId="0" xfId="0" applyNumberFormat="1" applyFont="1" applyFill="1" applyAlignment="1" applyProtection="1">
      <alignment horizontal="center" vertical="center"/>
      <protection hidden="1"/>
    </xf>
    <xf numFmtId="8" fontId="31" fillId="318" borderId="25" xfId="0" applyNumberFormat="1" applyFont="1" applyFill="1" applyBorder="1" applyAlignment="1" applyProtection="1">
      <alignment horizontal="center" vertical="center"/>
      <protection hidden="1"/>
    </xf>
    <xf numFmtId="8" fontId="31" fillId="318" borderId="28" xfId="0" applyNumberFormat="1" applyFont="1" applyFill="1" applyBorder="1" applyAlignment="1" applyProtection="1">
      <alignment horizontal="center" vertical="center"/>
      <protection hidden="1"/>
    </xf>
    <xf numFmtId="8" fontId="31" fillId="318" borderId="29" xfId="0" applyNumberFormat="1" applyFont="1" applyFill="1" applyBorder="1" applyAlignment="1" applyProtection="1">
      <alignment horizontal="center" vertical="center"/>
      <protection hidden="1"/>
    </xf>
    <xf numFmtId="8" fontId="31" fillId="318" borderId="30" xfId="0" applyNumberFormat="1" applyFont="1" applyFill="1" applyBorder="1" applyAlignment="1" applyProtection="1">
      <alignment horizontal="center" vertical="center"/>
      <protection hidden="1"/>
    </xf>
    <xf numFmtId="0" fontId="27" fillId="318" borderId="24" xfId="0" applyFont="1" applyFill="1" applyBorder="1" applyAlignment="1" applyProtection="1">
      <alignment horizontal="center" vertical="center"/>
      <protection hidden="1"/>
    </xf>
    <xf numFmtId="0" fontId="27" fillId="318" borderId="0" xfId="0" applyFont="1" applyFill="1" applyAlignment="1" applyProtection="1">
      <alignment horizontal="center" vertical="center"/>
      <protection hidden="1"/>
    </xf>
    <xf numFmtId="0" fontId="27" fillId="318" borderId="25" xfId="0" applyFont="1" applyFill="1" applyBorder="1" applyAlignment="1" applyProtection="1">
      <alignment horizontal="center" vertical="center"/>
      <protection hidden="1"/>
    </xf>
    <xf numFmtId="0" fontId="27" fillId="318" borderId="28" xfId="0" applyFont="1" applyFill="1" applyBorder="1" applyAlignment="1" applyProtection="1">
      <alignment horizontal="center" vertical="center"/>
      <protection hidden="1"/>
    </xf>
    <xf numFmtId="0" fontId="27" fillId="318" borderId="29" xfId="0" applyFont="1" applyFill="1" applyBorder="1" applyAlignment="1" applyProtection="1">
      <alignment horizontal="center" vertical="center"/>
      <protection hidden="1"/>
    </xf>
    <xf numFmtId="0" fontId="27" fillId="318" borderId="30" xfId="0" applyFont="1" applyFill="1" applyBorder="1" applyAlignment="1" applyProtection="1">
      <alignment horizontal="center" vertical="center"/>
      <protection hidden="1"/>
    </xf>
    <xf numFmtId="166" fontId="27" fillId="317" borderId="0" xfId="0" applyNumberFormat="1" applyFont="1" applyFill="1" applyAlignment="1" applyProtection="1">
      <alignment horizontal="center" vertical="center"/>
      <protection hidden="1"/>
    </xf>
    <xf numFmtId="166" fontId="27" fillId="317" borderId="23" xfId="0" applyNumberFormat="1" applyFont="1" applyFill="1" applyBorder="1" applyAlignment="1" applyProtection="1">
      <alignment horizontal="center" vertical="center"/>
      <protection hidden="1"/>
    </xf>
    <xf numFmtId="166" fontId="16" fillId="317" borderId="0" xfId="0" applyNumberFormat="1" applyFont="1" applyFill="1" applyAlignment="1" applyProtection="1">
      <alignment horizontal="center" vertical="center"/>
      <protection hidden="1"/>
    </xf>
    <xf numFmtId="0" fontId="22" fillId="315" borderId="20" xfId="0" applyFont="1" applyFill="1" applyBorder="1" applyAlignment="1" applyProtection="1">
      <alignment horizontal="center" vertical="center" wrapText="1"/>
      <protection hidden="1"/>
    </xf>
    <xf numFmtId="0" fontId="22" fillId="315" borderId="21" xfId="0" applyFont="1" applyFill="1" applyBorder="1" applyAlignment="1" applyProtection="1">
      <alignment horizontal="center" vertical="center" wrapText="1"/>
      <protection hidden="1"/>
    </xf>
    <xf numFmtId="0" fontId="22" fillId="315" borderId="22" xfId="0" applyFont="1" applyFill="1" applyBorder="1" applyAlignment="1" applyProtection="1">
      <alignment horizontal="center" vertical="center" wrapText="1"/>
      <protection hidden="1"/>
    </xf>
    <xf numFmtId="0" fontId="22" fillId="315" borderId="24" xfId="0" applyFont="1" applyFill="1" applyBorder="1" applyAlignment="1" applyProtection="1">
      <alignment horizontal="center" vertical="center" wrapText="1"/>
      <protection hidden="1"/>
    </xf>
    <xf numFmtId="0" fontId="22" fillId="315" borderId="0" xfId="0" applyFont="1" applyFill="1" applyAlignment="1" applyProtection="1">
      <alignment horizontal="center" vertical="center" wrapText="1"/>
      <protection hidden="1"/>
    </xf>
    <xf numFmtId="0" fontId="22" fillId="315" borderId="25" xfId="0" applyFont="1" applyFill="1" applyBorder="1" applyAlignment="1" applyProtection="1">
      <alignment horizontal="center" vertical="center" wrapText="1"/>
      <protection hidden="1"/>
    </xf>
    <xf numFmtId="169" fontId="29" fillId="319" borderId="24" xfId="0" applyNumberFormat="1" applyFont="1" applyFill="1" applyBorder="1" applyAlignment="1" applyProtection="1">
      <alignment horizontal="center" vertical="center"/>
      <protection hidden="1"/>
    </xf>
    <xf numFmtId="169" fontId="29" fillId="319" borderId="0" xfId="0" applyNumberFormat="1" applyFont="1" applyFill="1" applyAlignment="1" applyProtection="1">
      <alignment horizontal="center" vertical="center"/>
      <protection hidden="1"/>
    </xf>
    <xf numFmtId="169" fontId="29" fillId="319" borderId="25" xfId="0" applyNumberFormat="1" applyFont="1" applyFill="1" applyBorder="1" applyAlignment="1" applyProtection="1">
      <alignment horizontal="center" vertical="center"/>
      <protection hidden="1"/>
    </xf>
    <xf numFmtId="169" fontId="29" fillId="319" borderId="28" xfId="0" applyNumberFormat="1" applyFont="1" applyFill="1" applyBorder="1" applyAlignment="1" applyProtection="1">
      <alignment horizontal="center" vertical="center"/>
      <protection hidden="1"/>
    </xf>
    <xf numFmtId="169" fontId="29" fillId="319" borderId="29" xfId="0" applyNumberFormat="1" applyFont="1" applyFill="1" applyBorder="1" applyAlignment="1" applyProtection="1">
      <alignment horizontal="center" vertical="center"/>
      <protection hidden="1"/>
    </xf>
    <xf numFmtId="169" fontId="29" fillId="319" borderId="30" xfId="0" applyNumberFormat="1" applyFont="1" applyFill="1" applyBorder="1" applyAlignment="1" applyProtection="1">
      <alignment horizontal="center" vertical="center"/>
      <protection hidden="1"/>
    </xf>
    <xf numFmtId="0" fontId="32" fillId="0" borderId="15" xfId="0" applyFont="1" applyBorder="1" applyAlignment="1" applyProtection="1">
      <alignment horizontal="center" vertical="center"/>
      <protection hidden="1"/>
    </xf>
    <xf numFmtId="168" fontId="29" fillId="316" borderId="0" xfId="0" applyNumberFormat="1" applyFont="1" applyFill="1" applyAlignment="1" applyProtection="1">
      <alignment horizontal="center" vertical="center"/>
      <protection hidden="1"/>
    </xf>
    <xf numFmtId="168" fontId="29" fillId="316" borderId="15" xfId="0" applyNumberFormat="1" applyFont="1" applyFill="1" applyBorder="1" applyAlignment="1" applyProtection="1">
      <alignment horizontal="center" vertical="center"/>
      <protection hidden="1"/>
    </xf>
    <xf numFmtId="2" fontId="27" fillId="316" borderId="0" xfId="0" applyNumberFormat="1" applyFont="1" applyFill="1" applyAlignment="1" applyProtection="1">
      <alignment horizontal="center" vertical="center" wrapText="1"/>
      <protection hidden="1"/>
    </xf>
    <xf numFmtId="2" fontId="27" fillId="316" borderId="23" xfId="0" applyNumberFormat="1" applyFont="1" applyFill="1" applyBorder="1" applyAlignment="1" applyProtection="1">
      <alignment horizontal="center" vertical="center" wrapText="1"/>
      <protection hidden="1"/>
    </xf>
    <xf numFmtId="8" fontId="29" fillId="319" borderId="24" xfId="0" applyNumberFormat="1" applyFont="1" applyFill="1" applyBorder="1" applyAlignment="1" applyProtection="1">
      <alignment horizontal="center" vertical="center"/>
      <protection hidden="1"/>
    </xf>
    <xf numFmtId="8" fontId="29" fillId="319" borderId="0" xfId="0" applyNumberFormat="1" applyFont="1" applyFill="1" applyAlignment="1" applyProtection="1">
      <alignment horizontal="center" vertical="center"/>
      <protection hidden="1"/>
    </xf>
    <xf numFmtId="8" fontId="29" fillId="319" borderId="25" xfId="0" applyNumberFormat="1" applyFont="1" applyFill="1" applyBorder="1" applyAlignment="1" applyProtection="1">
      <alignment horizontal="center" vertical="center"/>
      <protection hidden="1"/>
    </xf>
    <xf numFmtId="8" fontId="29" fillId="319" borderId="28" xfId="0" applyNumberFormat="1" applyFont="1" applyFill="1" applyBorder="1" applyAlignment="1" applyProtection="1">
      <alignment horizontal="center" vertical="center"/>
      <protection hidden="1"/>
    </xf>
    <xf numFmtId="8" fontId="29" fillId="319" borderId="29" xfId="0" applyNumberFormat="1" applyFont="1" applyFill="1" applyBorder="1" applyAlignment="1" applyProtection="1">
      <alignment horizontal="center" vertical="center"/>
      <protection hidden="1"/>
    </xf>
    <xf numFmtId="8" fontId="29" fillId="319" borderId="30" xfId="0" applyNumberFormat="1" applyFont="1" applyFill="1" applyBorder="1" applyAlignment="1" applyProtection="1">
      <alignment horizontal="center" vertical="center"/>
      <protection hidden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5" fillId="4" borderId="0" xfId="2" applyFont="1" applyFill="1" applyAlignment="1">
      <alignment vertical="center"/>
    </xf>
    <xf numFmtId="0" fontId="6" fillId="0" borderId="0" xfId="2" applyFont="1"/>
    <xf numFmtId="0" fontId="21" fillId="0" borderId="17" xfId="0" applyFont="1" applyBorder="1" applyAlignment="1" applyProtection="1">
      <alignment horizontal="center" vertical="center" wrapText="1"/>
      <protection hidden="1"/>
    </xf>
    <xf numFmtId="0" fontId="21" fillId="0" borderId="0" xfId="0" applyFont="1" applyAlignment="1" applyProtection="1">
      <alignment horizontal="center" vertical="center" wrapText="1"/>
      <protection hidden="1"/>
    </xf>
    <xf numFmtId="0" fontId="21" fillId="0" borderId="29" xfId="0" applyFont="1" applyBorder="1" applyAlignment="1" applyProtection="1">
      <alignment horizontal="center" vertical="center" wrapText="1"/>
      <protection hidden="1"/>
    </xf>
    <xf numFmtId="0" fontId="21" fillId="0" borderId="15" xfId="0" applyFont="1" applyBorder="1" applyAlignment="1" applyProtection="1">
      <alignment horizontal="center" vertical="center" wrapText="1"/>
      <protection hidden="1"/>
    </xf>
    <xf numFmtId="3" fontId="19" fillId="0" borderId="0" xfId="0" applyNumberFormat="1" applyFont="1" applyProtection="1">
      <protection hidden="1"/>
    </xf>
    <xf numFmtId="3" fontId="27" fillId="314" borderId="17" xfId="0" applyNumberFormat="1" applyFont="1" applyFill="1" applyBorder="1" applyAlignment="1" applyProtection="1">
      <alignment horizontal="center" vertical="center"/>
      <protection locked="0" hidden="1"/>
    </xf>
    <xf numFmtId="3" fontId="27" fillId="314" borderId="0" xfId="0" applyNumberFormat="1" applyFont="1" applyFill="1" applyAlignment="1" applyProtection="1">
      <alignment horizontal="center" vertical="center"/>
      <protection locked="0" hidden="1"/>
    </xf>
    <xf numFmtId="3" fontId="27" fillId="314" borderId="15" xfId="0" applyNumberFormat="1" applyFont="1" applyFill="1" applyBorder="1" applyAlignment="1" applyProtection="1">
      <alignment horizontal="center" vertical="center"/>
      <protection locked="0" hidden="1"/>
    </xf>
  </cellXfs>
  <cellStyles count="3">
    <cellStyle name="Normal" xfId="0" builtinId="0"/>
    <cellStyle name="Normal 2" xfId="2" xr:uid="{C9CBBD14-E1C2-4A0F-BADC-A27CD0129D06}"/>
    <cellStyle name="Porcentagem" xfId="1" builtinId="5"/>
  </cellStyles>
  <dxfs count="10">
    <dxf>
      <fill>
        <patternFill>
          <bgColor rgb="FFFFB3B3"/>
        </patternFill>
      </fill>
    </dxf>
    <dxf>
      <fill>
        <patternFill>
          <bgColor rgb="FFFFB3B3"/>
        </patternFill>
      </fill>
    </dxf>
    <dxf>
      <fill>
        <patternFill>
          <bgColor rgb="FFFFA7A7"/>
        </patternFill>
      </fill>
    </dxf>
    <dxf>
      <fill>
        <patternFill>
          <bgColor rgb="FFFFB7B7"/>
        </patternFill>
      </fill>
    </dxf>
    <dxf>
      <fill>
        <patternFill>
          <bgColor rgb="FFFFB3B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</dxf>
    <dxf>
      <font>
        <sz val="10"/>
        <color rgb="FF000000"/>
        <name val="Arial"/>
        <family val="2"/>
        <scheme val="none"/>
      </font>
      <numFmt numFmtId="2" formatCode="0.00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/>
        <right style="dotted">
          <color rgb="FF000000"/>
        </right>
        <top/>
        <bottom style="dotted">
          <color rgb="FF000000"/>
        </bottom>
        <vertical/>
        <horizontal/>
      </border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" defaultTableStyle="TableStyleMedium2" defaultPivotStyle="PivotStyleLight16">
    <tableStyle name="Parametros-style" pivot="0" count="3" xr9:uid="{007FC0E8-EC0E-4F35-80D0-98B5C6C1AAC7}">
      <tableStyleElement type="headerRow" dxfId="9"/>
      <tableStyleElement type="firstRowStripe" dxfId="8"/>
      <tableStyleElement type="secondRowStripe" dxfId="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66677</xdr:colOff>
      <xdr:row>0</xdr:row>
      <xdr:rowOff>19048</xdr:rowOff>
    </xdr:from>
    <xdr:to>
      <xdr:col>17</xdr:col>
      <xdr:colOff>508000</xdr:colOff>
      <xdr:row>46</xdr:row>
      <xdr:rowOff>161924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50E169F3-D19D-4733-BE29-249FFAEA56B2}"/>
            </a:ext>
          </a:extLst>
        </xdr:cNvPr>
        <xdr:cNvGrpSpPr/>
      </xdr:nvGrpSpPr>
      <xdr:grpSpPr>
        <a:xfrm>
          <a:off x="676277" y="19048"/>
          <a:ext cx="10861673" cy="10563226"/>
          <a:chOff x="658599" y="62575"/>
          <a:chExt cx="12446932" cy="6956910"/>
        </a:xfrm>
      </xdr:grpSpPr>
      <xdr:sp macro="" textlink="">
        <xdr:nvSpPr>
          <xdr:cNvPr id="3" name="Retângulo: Cantos Superiores Arredondados 2">
            <a:extLst>
              <a:ext uri="{FF2B5EF4-FFF2-40B4-BE49-F238E27FC236}">
                <a16:creationId xmlns:a16="http://schemas.microsoft.com/office/drawing/2014/main" id="{89A2FEE0-9DD4-D07D-A715-62EE540C4F45}"/>
              </a:ext>
            </a:extLst>
          </xdr:cNvPr>
          <xdr:cNvSpPr/>
        </xdr:nvSpPr>
        <xdr:spPr>
          <a:xfrm>
            <a:off x="658599" y="62575"/>
            <a:ext cx="12214076" cy="6956910"/>
          </a:xfrm>
          <a:prstGeom prst="round2SameRect">
            <a:avLst/>
          </a:prstGeom>
          <a:gradFill flip="none" rotWithShape="1">
            <a:gsLst>
              <a:gs pos="0">
                <a:schemeClr val="accent1">
                  <a:lumMod val="67000"/>
                </a:schemeClr>
              </a:gs>
              <a:gs pos="48000">
                <a:schemeClr val="accent1">
                  <a:lumMod val="97000"/>
                  <a:lumOff val="3000"/>
                </a:schemeClr>
              </a:gs>
              <a:gs pos="100000">
                <a:schemeClr val="accent1">
                  <a:lumMod val="60000"/>
                  <a:lumOff val="40000"/>
                </a:schemeClr>
              </a:gs>
            </a:gsLst>
            <a:lin ang="16200000" scaled="1"/>
            <a:tileRect/>
          </a:gra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4" name="CaixaDeTexto 3">
            <a:extLst>
              <a:ext uri="{FF2B5EF4-FFF2-40B4-BE49-F238E27FC236}">
                <a16:creationId xmlns:a16="http://schemas.microsoft.com/office/drawing/2014/main" id="{61227D27-B872-34F4-D066-8BA54C4C3822}"/>
              </a:ext>
            </a:extLst>
          </xdr:cNvPr>
          <xdr:cNvSpPr txBox="1"/>
        </xdr:nvSpPr>
        <xdr:spPr>
          <a:xfrm>
            <a:off x="3325140" y="464013"/>
            <a:ext cx="7046615" cy="787854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wrap="square" rtlCol="0" anchor="t"/>
          <a:lstStyle/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pt-BR" sz="32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Calculadora ICMS - Cota Educação</a:t>
            </a:r>
            <a:endParaRPr lang="pt-BR" sz="1050">
              <a:solidFill>
                <a:schemeClr val="bg1"/>
              </a:solidFill>
            </a:endParaRPr>
          </a:p>
        </xdr:txBody>
      </xdr:sp>
      <xdr:sp macro="" textlink="">
        <xdr:nvSpPr>
          <xdr:cNvPr id="5" name="CaixaDeTexto 4">
            <a:extLst>
              <a:ext uri="{FF2B5EF4-FFF2-40B4-BE49-F238E27FC236}">
                <a16:creationId xmlns:a16="http://schemas.microsoft.com/office/drawing/2014/main" id="{239AEA7D-79FE-E50A-EF5B-8D32794D14A2}"/>
              </a:ext>
            </a:extLst>
          </xdr:cNvPr>
          <xdr:cNvSpPr txBox="1"/>
        </xdr:nvSpPr>
        <xdr:spPr>
          <a:xfrm>
            <a:off x="724088" y="1074251"/>
            <a:ext cx="12381443" cy="3775021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pt-BR" sz="1600">
                <a:solidFill>
                  <a:schemeClr val="bg1"/>
                </a:solidFill>
              </a:rPr>
              <a:t>A Calculadora ICMS - Cota Educação foi desenvolvida</a:t>
            </a:r>
            <a:r>
              <a:rPr lang="pt-BR" sz="1600" baseline="0">
                <a:solidFill>
                  <a:schemeClr val="bg1"/>
                </a:solidFill>
              </a:rPr>
              <a:t> para que </a:t>
            </a:r>
            <a:r>
              <a:rPr lang="pt-BR" sz="1600">
                <a:solidFill>
                  <a:schemeClr val="bg1"/>
                </a:solidFill>
              </a:rPr>
              <a:t>cada município do</a:t>
            </a:r>
            <a:r>
              <a:rPr lang="pt-BR" sz="1600" baseline="0">
                <a:solidFill>
                  <a:schemeClr val="bg1"/>
                </a:solidFill>
              </a:rPr>
              <a:t> Estado do Paraná realize a </a:t>
            </a:r>
            <a:r>
              <a:rPr lang="pt-BR" sz="1600" b="1" baseline="0">
                <a:solidFill>
                  <a:schemeClr val="bg1"/>
                </a:solidFill>
              </a:rPr>
              <a:t>sua própria "estimativa" </a:t>
            </a:r>
            <a:r>
              <a:rPr lang="pt-BR" sz="1600" baseline="0">
                <a:solidFill>
                  <a:schemeClr val="bg1"/>
                </a:solidFill>
              </a:rPr>
              <a:t>em relação ao valor do ICMS correspondente a Cota da Educação, podendo realizar simulações de cenários.  </a:t>
            </a:r>
          </a:p>
          <a:p>
            <a:pPr algn="l"/>
            <a:endParaRPr lang="pt-BR" sz="1600" baseline="0">
              <a:solidFill>
                <a:schemeClr val="bg1"/>
              </a:solidFill>
            </a:endParaRPr>
          </a:p>
          <a:p>
            <a:pPr algn="l"/>
            <a:r>
              <a:rPr lang="pt-BR" sz="1600" baseline="0">
                <a:solidFill>
                  <a:schemeClr val="bg1"/>
                </a:solidFill>
              </a:rPr>
              <a:t>As </a:t>
            </a:r>
            <a:r>
              <a:rPr lang="pt-BR" sz="1600">
                <a:solidFill>
                  <a:schemeClr val="bg1"/>
                </a:solidFill>
              </a:rPr>
              <a:t>variáveis</a:t>
            </a:r>
            <a:r>
              <a:rPr lang="pt-BR" sz="1600" baseline="0">
                <a:solidFill>
                  <a:schemeClr val="bg1"/>
                </a:solidFill>
              </a:rPr>
              <a:t> que</a:t>
            </a:r>
            <a:r>
              <a:rPr lang="pt-BR" sz="1600">
                <a:solidFill>
                  <a:schemeClr val="bg1"/>
                </a:solidFill>
              </a:rPr>
              <a:t> compõem o indicador, conforme Lei 21359/2023, para o ano de 2025,são</a:t>
            </a:r>
            <a:r>
              <a:rPr lang="pt-BR" sz="1600" baseline="0">
                <a:solidFill>
                  <a:schemeClr val="bg1"/>
                </a:solidFill>
              </a:rPr>
              <a:t>: </a:t>
            </a:r>
            <a:r>
              <a:rPr lang="pt-BR" sz="1600" b="1" baseline="0">
                <a:solidFill>
                  <a:schemeClr val="bg1"/>
                </a:solidFill>
              </a:rPr>
              <a:t>IDEPR 2023 e 2024, SAEP 2013 e 2024, Matrículas Censo 2023 e 2024 (total e integral) e INSE 2021.</a:t>
            </a:r>
            <a:r>
              <a:rPr lang="pt-BR" sz="1600" baseline="0">
                <a:solidFill>
                  <a:schemeClr val="bg1"/>
                </a:solidFill>
              </a:rPr>
              <a:t> </a:t>
            </a:r>
          </a:p>
          <a:p>
            <a:pPr algn="l"/>
            <a:endParaRPr lang="pt-BR" sz="1600" baseline="0">
              <a:solidFill>
                <a:schemeClr val="bg1"/>
              </a:solidFill>
            </a:endParaRPr>
          </a:p>
          <a:p>
            <a:pPr algn="l"/>
            <a:r>
              <a:rPr lang="pt-BR" sz="1600" baseline="0">
                <a:solidFill>
                  <a:schemeClr val="bg1"/>
                </a:solidFill>
              </a:rPr>
              <a:t>Todas são </a:t>
            </a:r>
            <a:r>
              <a:rPr lang="pt-BR" sz="1600" b="1" baseline="0">
                <a:solidFill>
                  <a:schemeClr val="bg1"/>
                </a:solidFill>
              </a:rPr>
              <a:t>numéricas</a:t>
            </a:r>
            <a:r>
              <a:rPr lang="pt-BR" sz="1600" baseline="0">
                <a:solidFill>
                  <a:schemeClr val="bg1"/>
                </a:solidFill>
              </a:rPr>
              <a:t>, cuja </a:t>
            </a:r>
            <a:r>
              <a:rPr lang="pt-BR" sz="1600" b="1" baseline="0">
                <a:solidFill>
                  <a:schemeClr val="bg1"/>
                </a:solidFill>
              </a:rPr>
              <a:t>separação decimal </a:t>
            </a:r>
            <a:r>
              <a:rPr lang="pt-BR" sz="1600" baseline="0">
                <a:solidFill>
                  <a:schemeClr val="bg1"/>
                </a:solidFill>
              </a:rPr>
              <a:t>se dá através da </a:t>
            </a:r>
            <a:r>
              <a:rPr lang="pt-BR" sz="1600" b="1" baseline="0">
                <a:solidFill>
                  <a:schemeClr val="bg1"/>
                </a:solidFill>
              </a:rPr>
              <a:t>vírgula, </a:t>
            </a:r>
            <a:r>
              <a:rPr lang="pt-BR" sz="1600" b="0" baseline="0">
                <a:solidFill>
                  <a:schemeClr val="bg1"/>
                </a:solidFill>
              </a:rPr>
              <a:t>considerando apenas</a:t>
            </a:r>
            <a:r>
              <a:rPr lang="pt-BR" sz="1600" b="1" baseline="0">
                <a:solidFill>
                  <a:schemeClr val="bg1"/>
                </a:solidFill>
              </a:rPr>
              <a:t> uma casa decimal </a:t>
            </a:r>
            <a:r>
              <a:rPr lang="pt-BR" sz="1600" b="0" baseline="0">
                <a:solidFill>
                  <a:schemeClr val="bg1"/>
                </a:solidFill>
              </a:rPr>
              <a:t>por</a:t>
            </a:r>
            <a:r>
              <a:rPr lang="pt-BR" sz="1600" b="1" baseline="0">
                <a:solidFill>
                  <a:schemeClr val="bg1"/>
                </a:solidFill>
              </a:rPr>
              <a:t> arredondamento matemático</a:t>
            </a:r>
            <a:r>
              <a:rPr lang="pt-BR" sz="1600" baseline="0">
                <a:solidFill>
                  <a:schemeClr val="bg1"/>
                </a:solidFill>
              </a:rPr>
              <a:t>. </a:t>
            </a:r>
          </a:p>
          <a:p>
            <a:pPr algn="l"/>
            <a:endParaRPr lang="pt-BR" sz="1600" baseline="0">
              <a:solidFill>
                <a:schemeClr val="bg1"/>
              </a:solidFill>
            </a:endParaRPr>
          </a:p>
          <a:p>
            <a:pPr algn="l"/>
            <a:r>
              <a:rPr kumimoji="0" lang="pt-BR" sz="1600" b="0" i="0" u="none" strike="noStrike" kern="0" cap="none" spc="0" normalizeH="0" baseline="0" noProof="0">
                <a:ln>
                  <a:noFill/>
                </a:ln>
                <a:solidFill>
                  <a:schemeClr val="bg1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Os valores das variáveis podem ser encontrados no site oficial do INEP:</a:t>
            </a:r>
          </a:p>
          <a:p>
            <a:pPr algn="l"/>
            <a:r>
              <a:rPr kumimoji="0" lang="pt-BR" sz="1600" b="0" i="0" u="none" strike="noStrike" kern="0" cap="none" spc="0" normalizeH="0" baseline="0" noProof="0">
                <a:ln>
                  <a:noFill/>
                </a:ln>
                <a:solidFill>
                  <a:schemeClr val="bg1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CENSO: https://www.gov.br/inep/pt-br/areas-de-atuacao/pesquisas-estatisticas-e-indicadores/censo-escolar/resultados</a:t>
            </a:r>
          </a:p>
          <a:p>
            <a:pPr algn="l"/>
            <a:r>
              <a:rPr kumimoji="0" lang="pt-BR" sz="1600" b="0" i="0" u="none" strike="noStrike" kern="0" cap="none" spc="0" normalizeH="0" baseline="0" noProof="0">
                <a:ln>
                  <a:noFill/>
                </a:ln>
                <a:solidFill>
                  <a:schemeClr val="bg1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IDEB E SAEB: https://www.gov.br/inep/pt-br/areas-de-atuacao/pesquisas-estatisticas-e-indicadores/ideb/resultados</a:t>
            </a:r>
          </a:p>
          <a:p>
            <a:pPr algn="l"/>
            <a:r>
              <a:rPr kumimoji="0" lang="pt-BR" sz="1600" b="0" i="0" u="none" strike="noStrike" kern="0" cap="none" spc="0" normalizeH="0" baseline="0" noProof="0">
                <a:ln>
                  <a:noFill/>
                </a:ln>
                <a:solidFill>
                  <a:schemeClr val="bg1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INSE: https://www.gov.br/inep/pt-br/acesso-a-informacao/dados-abertos/indicadores-educacionais/nivel-socioeconomico</a:t>
            </a:r>
          </a:p>
          <a:p>
            <a:pPr algn="l"/>
            <a:endParaRPr kumimoji="0" lang="pt-BR" sz="16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+mn-lt"/>
              <a:ea typeface="+mn-ea"/>
              <a:cs typeface="+mn-cs"/>
            </a:endParaRPr>
          </a:p>
          <a:p>
            <a:pPr algn="l"/>
            <a:r>
              <a:rPr kumimoji="0" lang="pt-BR" sz="1600" b="0" i="0" u="none" strike="noStrike" kern="0" cap="none" spc="0" normalizeH="0" baseline="0" noProof="0">
                <a:ln>
                  <a:noFill/>
                </a:ln>
                <a:solidFill>
                  <a:schemeClr val="bg1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As tabelas de metas encontram em abas neste arquivo.</a:t>
            </a:r>
          </a:p>
          <a:p>
            <a:pPr algn="l"/>
            <a:r>
              <a:rPr kumimoji="0" lang="pt-BR" sz="1600" b="0" i="0" u="none" strike="noStrike" kern="0" cap="none" spc="0" normalizeH="0" baseline="0" noProof="0">
                <a:ln>
                  <a:noFill/>
                </a:ln>
                <a:solidFill>
                  <a:schemeClr val="bg1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A meta INSE (média estadual) para este ano é 5,2.</a:t>
            </a:r>
          </a:p>
          <a:p>
            <a:pPr algn="l"/>
            <a:endParaRPr kumimoji="0" lang="pt-BR" sz="16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+mn-lt"/>
              <a:ea typeface="+mn-ea"/>
              <a:cs typeface="+mn-cs"/>
            </a:endParaRPr>
          </a:p>
          <a:p>
            <a:pPr algn="l"/>
            <a:r>
              <a:rPr kumimoji="0" lang="pt-BR" sz="1600" b="0" i="0" u="none" strike="noStrike" kern="0" cap="none" spc="0" normalizeH="0" baseline="0" noProof="0">
                <a:ln>
                  <a:noFill/>
                </a:ln>
                <a:solidFill>
                  <a:schemeClr val="bg1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É </a:t>
            </a:r>
            <a:r>
              <a:rPr kumimoji="0" lang="pt-BR" sz="1600" b="1" i="0" u="none" strike="noStrike" kern="0" cap="none" spc="0" normalizeH="0" baseline="0" noProof="0">
                <a:ln>
                  <a:noFill/>
                </a:ln>
                <a:solidFill>
                  <a:schemeClr val="bg1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obrigatorio</a:t>
            </a:r>
            <a:r>
              <a:rPr kumimoji="0" lang="pt-BR" sz="1600" b="0" i="0" u="none" strike="noStrike" kern="0" cap="none" spc="0" normalizeH="0" baseline="0" noProof="0">
                <a:ln>
                  <a:noFill/>
                </a:ln>
                <a:solidFill>
                  <a:schemeClr val="bg1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 o preenchimento de todos os valores para que </a:t>
            </a:r>
            <a:r>
              <a:rPr lang="pt-BR" sz="1600" baseline="0">
                <a:solidFill>
                  <a:schemeClr val="bg1"/>
                </a:solidFill>
              </a:rPr>
              <a:t>se obtenha IQEP e, consequentemente, o total destinado ao município. </a:t>
            </a:r>
            <a:endParaRPr lang="pt-BR" sz="1600">
              <a:solidFill>
                <a:schemeClr val="bg1"/>
              </a:solidFill>
            </a:endParaRPr>
          </a:p>
        </xdr:txBody>
      </xdr:sp>
      <xdr:pic>
        <xdr:nvPicPr>
          <xdr:cNvPr id="6" name="Imagem 5">
            <a:extLst>
              <a:ext uri="{FF2B5EF4-FFF2-40B4-BE49-F238E27FC236}">
                <a16:creationId xmlns:a16="http://schemas.microsoft.com/office/drawing/2014/main" id="{F1B5E9D1-02AC-34B6-FBD9-36B6A7583AF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0108984" y="269190"/>
            <a:ext cx="1691491" cy="733519"/>
          </a:xfrm>
          <a:prstGeom prst="rect">
            <a:avLst/>
          </a:prstGeom>
          <a:gradFill flip="none" rotWithShape="1">
            <a:gsLst>
              <a:gs pos="0">
                <a:schemeClr val="accent1">
                  <a:lumMod val="67000"/>
                </a:schemeClr>
              </a:gs>
              <a:gs pos="48000">
                <a:schemeClr val="accent1">
                  <a:lumMod val="97000"/>
                  <a:lumOff val="3000"/>
                </a:schemeClr>
              </a:gs>
              <a:gs pos="100000">
                <a:schemeClr val="accent1">
                  <a:lumMod val="60000"/>
                  <a:lumOff val="40000"/>
                </a:schemeClr>
              </a:gs>
            </a:gsLst>
            <a:lin ang="16200000" scaled="1"/>
            <a:tileRect/>
          </a:gra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</xdr:pic>
      <xdr:sp macro="" textlink="">
        <xdr:nvSpPr>
          <xdr:cNvPr id="7" name="CaixaDeTexto 6">
            <a:extLst>
              <a:ext uri="{FF2B5EF4-FFF2-40B4-BE49-F238E27FC236}">
                <a16:creationId xmlns:a16="http://schemas.microsoft.com/office/drawing/2014/main" id="{EA0741E4-754D-41AF-424B-AF05FAE19F86}"/>
              </a:ext>
            </a:extLst>
          </xdr:cNvPr>
          <xdr:cNvSpPr txBox="1"/>
        </xdr:nvSpPr>
        <xdr:spPr>
          <a:xfrm>
            <a:off x="3091151" y="5189012"/>
            <a:ext cx="7350987" cy="1742277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1500" b="1">
                <a:solidFill>
                  <a:schemeClr val="bg1"/>
                </a:solidFill>
              </a:rPr>
              <a:t>Secretaria de Estado</a:t>
            </a:r>
            <a:r>
              <a:rPr lang="pt-BR" sz="1500" b="1" baseline="0">
                <a:solidFill>
                  <a:schemeClr val="bg1"/>
                </a:solidFill>
              </a:rPr>
              <a:t> da Educação do Paraná (SEED)</a:t>
            </a:r>
          </a:p>
          <a:p>
            <a:pPr algn="ctr"/>
            <a:r>
              <a:rPr lang="pt-BR" sz="1500" b="1" baseline="0">
                <a:solidFill>
                  <a:schemeClr val="bg1"/>
                </a:solidFill>
              </a:rPr>
              <a:t>Diretoria de Planejamento e Gestão Escolar (DPGE)</a:t>
            </a:r>
          </a:p>
          <a:p>
            <a:pPr algn="ctr"/>
            <a:r>
              <a:rPr lang="pt-BR" sz="1500" b="1">
                <a:solidFill>
                  <a:schemeClr val="bg1"/>
                </a:solidFill>
              </a:rPr>
              <a:t>Diretoria de Governança de Dados Educacionais (DGDE)</a:t>
            </a:r>
          </a:p>
          <a:p>
            <a:pPr algn="ctr"/>
            <a:endParaRPr lang="pt-BR" sz="2400" b="1">
              <a:solidFill>
                <a:schemeClr val="bg1"/>
              </a:solidFill>
            </a:endParaRPr>
          </a:p>
          <a:p>
            <a:pPr algn="ctr"/>
            <a:r>
              <a:rPr lang="pt-BR" sz="2400" b="1">
                <a:solidFill>
                  <a:schemeClr val="bg1"/>
                </a:solidFill>
              </a:rPr>
              <a:t>Contato:</a:t>
            </a:r>
            <a:r>
              <a:rPr lang="pt-BR" sz="2400" b="1" baseline="0">
                <a:solidFill>
                  <a:schemeClr val="bg1"/>
                </a:solidFill>
              </a:rPr>
              <a:t> icms@educacao.pr.gov.br</a:t>
            </a:r>
          </a:p>
          <a:p>
            <a:pPr algn="ctr"/>
            <a:endParaRPr lang="pt-BR" sz="1500" b="1">
              <a:solidFill>
                <a:schemeClr val="bg1"/>
              </a:solidFill>
            </a:endParaRPr>
          </a:p>
          <a:p>
            <a:pPr algn="ctr"/>
            <a:endParaRPr lang="pt-BR" sz="1500">
              <a:solidFill>
                <a:schemeClr val="bg1"/>
              </a:solidFill>
            </a:endParaRPr>
          </a:p>
          <a:p>
            <a:pPr algn="ctr"/>
            <a:endParaRPr lang="pt-BR" sz="1500">
              <a:solidFill>
                <a:schemeClr val="bg1"/>
              </a:solidFill>
            </a:endParaRPr>
          </a:p>
        </xdr:txBody>
      </xdr:sp>
    </xdr:grpSp>
    <xdr:clientData/>
  </xdr:twoCellAnchor>
  <xdr:twoCellAnchor editAs="oneCell">
    <xdr:from>
      <xdr:col>3</xdr:col>
      <xdr:colOff>142875</xdr:colOff>
      <xdr:row>1</xdr:row>
      <xdr:rowOff>19049</xdr:rowOff>
    </xdr:from>
    <xdr:to>
      <xdr:col>4</xdr:col>
      <xdr:colOff>413808</xdr:colOff>
      <xdr:row>5</xdr:row>
      <xdr:rowOff>171450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4A8853CF-C40D-4E31-95BA-DF1EC591A68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380" t="14789" r="13380" b="9155"/>
        <a:stretch/>
      </xdr:blipFill>
      <xdr:spPr>
        <a:xfrm>
          <a:off x="1971675" y="209549"/>
          <a:ext cx="880533" cy="914401"/>
        </a:xfrm>
        <a:prstGeom prst="rect">
          <a:avLst/>
        </a:prstGeom>
      </xdr:spPr>
    </xdr:pic>
    <xdr:clientData/>
  </xdr:twoCellAnchor>
  <xdr:twoCellAnchor>
    <xdr:from>
      <xdr:col>1</xdr:col>
      <xdr:colOff>281517</xdr:colOff>
      <xdr:row>36</xdr:row>
      <xdr:rowOff>158750</xdr:rowOff>
    </xdr:from>
    <xdr:to>
      <xdr:col>17</xdr:col>
      <xdr:colOff>110067</xdr:colOff>
      <xdr:row>36</xdr:row>
      <xdr:rowOff>158750</xdr:rowOff>
    </xdr:to>
    <xdr:cxnSp macro="">
      <xdr:nvCxnSpPr>
        <xdr:cNvPr id="10" name="Conector reto 9">
          <a:extLst>
            <a:ext uri="{FF2B5EF4-FFF2-40B4-BE49-F238E27FC236}">
              <a16:creationId xmlns:a16="http://schemas.microsoft.com/office/drawing/2014/main" id="{17EDCADA-922D-49C8-A2F7-87DEBBDA7FF6}"/>
            </a:ext>
          </a:extLst>
        </xdr:cNvPr>
        <xdr:cNvCxnSpPr/>
      </xdr:nvCxnSpPr>
      <xdr:spPr>
        <a:xfrm>
          <a:off x="891117" y="7626350"/>
          <a:ext cx="10248900" cy="0"/>
        </a:xfrm>
        <a:prstGeom prst="line">
          <a:avLst/>
        </a:prstGeom>
        <a:ln w="76200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647700</xdr:colOff>
      <xdr:row>0</xdr:row>
      <xdr:rowOff>85725</xdr:rowOff>
    </xdr:from>
    <xdr:to>
      <xdr:col>30</xdr:col>
      <xdr:colOff>154963</xdr:colOff>
      <xdr:row>3</xdr:row>
      <xdr:rowOff>67170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68F47DA-49EA-40E9-8762-F99668DFAB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01975" y="85725"/>
          <a:ext cx="1240813" cy="581520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0</xdr:row>
      <xdr:rowOff>47625</xdr:rowOff>
    </xdr:from>
    <xdr:to>
      <xdr:col>2</xdr:col>
      <xdr:colOff>361270</xdr:colOff>
      <xdr:row>3</xdr:row>
      <xdr:rowOff>104095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6BF97712-B438-4EA9-B2A8-9437BFF887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24" t="14286" r="9524" b="7936"/>
        <a:stretch/>
      </xdr:blipFill>
      <xdr:spPr>
        <a:xfrm>
          <a:off x="152400" y="47625"/>
          <a:ext cx="704170" cy="65654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7D2C405-6DB2-4FD4-9CDC-72E90F9CBDF0}" name="Table_15" displayName="Table_15" ref="D3:E63" headerRowCount="0">
  <tableColumns count="2">
    <tableColumn id="1" xr3:uid="{30E9B480-6960-4E26-BBE8-841D4E92288A}" name="Column1" dataDxfId="6" dataCellStyle="Normal 2"/>
    <tableColumn id="2" xr3:uid="{571A963E-545B-4983-8B94-B0C19FADAD7F}" name="Coluna1" dataDxfId="5" dataCellStyle="Normal 2"/>
  </tableColumns>
  <tableStyleInfo name="Parametros-style" showFirstColumn="1" showLastColumn="1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09626-9576-465C-8506-BCE4BB4D6A2A}">
  <dimension ref="D21:D44"/>
  <sheetViews>
    <sheetView workbookViewId="0">
      <selection activeCell="T15" sqref="T15"/>
    </sheetView>
  </sheetViews>
  <sheetFormatPr defaultRowHeight="15" x14ac:dyDescent="0.25"/>
  <cols>
    <col min="13" max="13" width="12.5703125" bestFit="1" customWidth="1"/>
    <col min="14" max="14" width="7" bestFit="1" customWidth="1"/>
    <col min="15" max="15" width="17.85546875" bestFit="1" customWidth="1"/>
  </cols>
  <sheetData>
    <row r="21" spans="4:4" ht="18" customHeight="1" x14ac:dyDescent="0.25"/>
    <row r="22" spans="4:4" ht="18" customHeight="1" x14ac:dyDescent="0.25"/>
    <row r="23" spans="4:4" ht="18" customHeight="1" x14ac:dyDescent="0.25"/>
    <row r="24" spans="4:4" ht="18" customHeight="1" x14ac:dyDescent="0.25"/>
    <row r="25" spans="4:4" ht="18" customHeight="1" x14ac:dyDescent="0.25"/>
    <row r="26" spans="4:4" ht="18" customHeight="1" x14ac:dyDescent="0.25"/>
    <row r="27" spans="4:4" ht="18" customHeight="1" x14ac:dyDescent="0.25"/>
    <row r="28" spans="4:4" ht="18" customHeight="1" x14ac:dyDescent="0.25"/>
    <row r="29" spans="4:4" ht="18" customHeight="1" x14ac:dyDescent="0.25"/>
    <row r="30" spans="4:4" ht="18" customHeight="1" x14ac:dyDescent="0.25"/>
    <row r="31" spans="4:4" ht="18" customHeight="1" x14ac:dyDescent="0.25">
      <c r="D31" s="1"/>
    </row>
    <row r="32" spans="4:4" ht="18" customHeight="1" x14ac:dyDescent="0.25">
      <c r="D32" s="1"/>
    </row>
    <row r="33" ht="18" customHeight="1" x14ac:dyDescent="0.25"/>
    <row r="34" ht="18" customHeight="1" x14ac:dyDescent="0.25"/>
    <row r="35" ht="18" customHeight="1" x14ac:dyDescent="0.25"/>
    <row r="36" ht="18" customHeight="1" x14ac:dyDescent="0.25"/>
    <row r="37" ht="18" customHeight="1" x14ac:dyDescent="0.25"/>
    <row r="38" ht="18" customHeight="1" x14ac:dyDescent="0.25"/>
    <row r="39" ht="27.75" customHeight="1" x14ac:dyDescent="0.25"/>
    <row r="40" ht="27.75" customHeight="1" x14ac:dyDescent="0.25"/>
    <row r="41" ht="27.75" customHeight="1" x14ac:dyDescent="0.25"/>
    <row r="42" ht="27.75" customHeight="1" x14ac:dyDescent="0.25"/>
    <row r="43" ht="27.75" customHeight="1" x14ac:dyDescent="0.25"/>
    <row r="44" ht="27.75" customHeight="1" x14ac:dyDescent="0.25"/>
  </sheetData>
  <sheetProtection algorithmName="SHA-512" hashValue="5sETbwKUP8J/1FslXZeU6MGfjY44qlLSRPC+rLcP5vI/cRUYDkA9tAQRO25T/zfIC7n050cYBi3w+NmPACiLsw==" saltValue="CW06KAsqb7WHhEE75HgLgA==" spinCount="100000" sheet="1" objects="1" scenario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D60F3-0780-4B46-A342-A275DAF99123}">
  <dimension ref="A1:AH44"/>
  <sheetViews>
    <sheetView showGridLines="0" tabSelected="1" zoomScale="80" zoomScaleNormal="80" workbookViewId="0">
      <selection activeCell="J6" sqref="J6:K7"/>
    </sheetView>
  </sheetViews>
  <sheetFormatPr defaultColWidth="9.140625" defaultRowHeight="15.75" customHeight="1" x14ac:dyDescent="0.45"/>
  <cols>
    <col min="1" max="2" width="3.7109375" style="406" customWidth="1"/>
    <col min="3" max="3" width="9.7109375" style="401" customWidth="1"/>
    <col min="4" max="4" width="11.28515625" style="401" customWidth="1"/>
    <col min="5" max="5" width="1.85546875" style="406" customWidth="1"/>
    <col min="6" max="7" width="9.140625" style="401"/>
    <col min="8" max="8" width="8.7109375" style="401" customWidth="1"/>
    <col min="9" max="9" width="3.7109375" style="406" customWidth="1"/>
    <col min="10" max="10" width="10.140625" style="412" bestFit="1" customWidth="1"/>
    <col min="11" max="11" width="11.5703125" style="412" customWidth="1"/>
    <col min="12" max="13" width="4.85546875" style="406" customWidth="1"/>
    <col min="14" max="14" width="4.7109375" style="406" customWidth="1"/>
    <col min="15" max="15" width="6.28515625" style="406" customWidth="1"/>
    <col min="16" max="16" width="4.85546875" style="406" customWidth="1"/>
    <col min="17" max="18" width="9.140625" style="411"/>
    <col min="19" max="19" width="8.28515625" style="411" customWidth="1"/>
    <col min="20" max="20" width="2.28515625" style="406" customWidth="1"/>
    <col min="21" max="21" width="9.140625" style="412"/>
    <col min="22" max="22" width="15.85546875" style="412" customWidth="1"/>
    <col min="23" max="23" width="8.42578125" style="406" customWidth="1"/>
    <col min="24" max="26" width="13.140625" style="406" customWidth="1"/>
    <col min="27" max="27" width="4.28515625" style="406" customWidth="1"/>
    <col min="28" max="30" width="13" style="406" customWidth="1"/>
    <col min="31" max="31" width="3.7109375" style="406" customWidth="1"/>
    <col min="32" max="32" width="5.140625" style="406" customWidth="1"/>
    <col min="33" max="16384" width="9.140625" style="406"/>
  </cols>
  <sheetData>
    <row r="1" spans="1:34" ht="15.75" customHeight="1" x14ac:dyDescent="0.35">
      <c r="A1" s="442"/>
      <c r="B1" s="443"/>
      <c r="C1" s="444"/>
      <c r="D1" s="444"/>
      <c r="E1" s="443"/>
      <c r="F1" s="444"/>
      <c r="G1" s="464" t="s">
        <v>17</v>
      </c>
      <c r="H1" s="464"/>
      <c r="I1" s="464"/>
      <c r="J1" s="464"/>
      <c r="K1" s="464"/>
      <c r="L1" s="464"/>
      <c r="M1" s="464"/>
      <c r="N1" s="464"/>
      <c r="O1" s="464"/>
      <c r="P1" s="464"/>
      <c r="Q1" s="464"/>
      <c r="R1" s="464"/>
      <c r="S1" s="464"/>
      <c r="T1" s="464"/>
      <c r="U1" s="464"/>
      <c r="V1" s="464"/>
      <c r="W1" s="464"/>
      <c r="X1" s="464"/>
      <c r="Y1" s="464"/>
      <c r="Z1" s="464"/>
      <c r="AA1" s="443"/>
      <c r="AB1" s="443"/>
      <c r="AC1" s="443"/>
      <c r="AD1" s="443"/>
      <c r="AE1" s="443"/>
      <c r="AF1" s="443"/>
      <c r="AG1" s="443"/>
      <c r="AH1" s="443"/>
    </row>
    <row r="2" spans="1:34" ht="15.75" customHeight="1" x14ac:dyDescent="0.35">
      <c r="A2" s="402"/>
      <c r="G2" s="465"/>
      <c r="H2" s="465"/>
      <c r="I2" s="465"/>
      <c r="J2" s="465"/>
      <c r="K2" s="465"/>
      <c r="L2" s="465"/>
      <c r="M2" s="465"/>
      <c r="N2" s="465"/>
      <c r="O2" s="465"/>
      <c r="P2" s="465"/>
      <c r="Q2" s="465"/>
      <c r="R2" s="465"/>
      <c r="S2" s="465"/>
      <c r="T2" s="465"/>
      <c r="U2" s="465"/>
      <c r="V2" s="465"/>
      <c r="W2" s="465"/>
      <c r="X2" s="465"/>
      <c r="Y2" s="465"/>
      <c r="Z2" s="465"/>
    </row>
    <row r="3" spans="1:34" ht="15.75" customHeight="1" x14ac:dyDescent="0.35">
      <c r="A3" s="402"/>
      <c r="G3" s="465"/>
      <c r="H3" s="465"/>
      <c r="I3" s="465"/>
      <c r="J3" s="465"/>
      <c r="K3" s="465"/>
      <c r="L3" s="465"/>
      <c r="M3" s="465"/>
      <c r="N3" s="465"/>
      <c r="O3" s="465"/>
      <c r="P3" s="465"/>
      <c r="Q3" s="465"/>
      <c r="R3" s="465"/>
      <c r="S3" s="465"/>
      <c r="T3" s="465"/>
      <c r="U3" s="465"/>
      <c r="V3" s="465"/>
      <c r="W3" s="465"/>
      <c r="X3" s="465"/>
      <c r="Y3" s="465"/>
      <c r="Z3" s="465"/>
    </row>
    <row r="4" spans="1:34" ht="15.75" customHeight="1" x14ac:dyDescent="0.35">
      <c r="G4" s="466"/>
      <c r="H4" s="466"/>
      <c r="I4" s="466"/>
      <c r="J4" s="466"/>
      <c r="K4" s="466"/>
      <c r="L4" s="466"/>
      <c r="M4" s="466"/>
      <c r="N4" s="466"/>
      <c r="O4" s="466"/>
      <c r="P4" s="466"/>
      <c r="Q4" s="466"/>
      <c r="R4" s="466"/>
      <c r="S4" s="466"/>
      <c r="T4" s="466"/>
      <c r="U4" s="466"/>
      <c r="V4" s="466"/>
      <c r="W4" s="466"/>
      <c r="X4" s="466"/>
      <c r="Y4" s="466"/>
      <c r="Z4" s="466"/>
      <c r="AA4" s="401"/>
      <c r="AC4" s="401"/>
      <c r="AD4" s="401"/>
      <c r="AF4" s="401"/>
      <c r="AH4" s="401"/>
    </row>
    <row r="5" spans="1:34" ht="15.75" customHeight="1" x14ac:dyDescent="0.45">
      <c r="A5" s="402"/>
      <c r="B5" s="445"/>
      <c r="C5" s="428"/>
      <c r="D5" s="428"/>
      <c r="E5" s="404"/>
      <c r="F5" s="428"/>
      <c r="G5" s="428"/>
      <c r="H5" s="428"/>
      <c r="I5" s="404"/>
      <c r="J5" s="405"/>
      <c r="K5" s="405"/>
      <c r="L5" s="404"/>
      <c r="M5" s="404"/>
      <c r="N5" s="404"/>
      <c r="O5" s="404"/>
      <c r="P5" s="404"/>
      <c r="Q5" s="403"/>
      <c r="R5" s="403"/>
      <c r="S5" s="403"/>
      <c r="T5" s="404"/>
      <c r="U5" s="405"/>
      <c r="V5" s="405"/>
      <c r="W5" s="404"/>
      <c r="X5" s="404"/>
      <c r="Y5" s="404"/>
      <c r="Z5" s="404"/>
      <c r="AA5" s="404"/>
      <c r="AB5" s="404"/>
      <c r="AC5" s="404"/>
      <c r="AD5" s="404"/>
      <c r="AE5" s="446"/>
    </row>
    <row r="6" spans="1:34" ht="15.75" customHeight="1" x14ac:dyDescent="0.45">
      <c r="A6" s="402"/>
      <c r="B6" s="407"/>
      <c r="C6" s="467" t="s">
        <v>18</v>
      </c>
      <c r="D6" s="468"/>
      <c r="E6" s="404"/>
      <c r="F6" s="572" t="s">
        <v>19</v>
      </c>
      <c r="G6" s="572"/>
      <c r="H6" s="572"/>
      <c r="I6" s="404"/>
      <c r="J6" s="473">
        <v>6.15</v>
      </c>
      <c r="K6" s="474"/>
      <c r="L6" s="435"/>
      <c r="M6" s="435"/>
      <c r="N6" s="435"/>
      <c r="O6" s="435"/>
      <c r="P6" s="435"/>
      <c r="Q6" s="403"/>
      <c r="R6" s="403"/>
      <c r="S6" s="403"/>
      <c r="T6" s="404"/>
      <c r="U6" s="405"/>
      <c r="V6" s="408"/>
      <c r="X6" s="477" t="s">
        <v>38</v>
      </c>
      <c r="Y6" s="478"/>
      <c r="Z6" s="479"/>
      <c r="AB6" s="502" t="s">
        <v>20</v>
      </c>
      <c r="AC6" s="503"/>
      <c r="AD6" s="504"/>
      <c r="AE6" s="409"/>
    </row>
    <row r="7" spans="1:34" ht="15.75" customHeight="1" x14ac:dyDescent="0.25">
      <c r="A7" s="402"/>
      <c r="B7" s="407"/>
      <c r="C7" s="469"/>
      <c r="D7" s="463"/>
      <c r="F7" s="573"/>
      <c r="G7" s="573"/>
      <c r="H7" s="573"/>
      <c r="J7" s="475"/>
      <c r="K7" s="476"/>
      <c r="M7" s="482" t="s">
        <v>21</v>
      </c>
      <c r="N7" s="482"/>
      <c r="O7" s="482"/>
      <c r="Q7" s="483" t="s">
        <v>22</v>
      </c>
      <c r="R7" s="483"/>
      <c r="S7" s="483"/>
      <c r="U7" s="484">
        <f>ROUND(ROUND(J9,1)/_xlfn.XLOOKUP(ROUND(J6,1),TR_IDEB!B:B,TR_IDEB!C:C,""),2)</f>
        <v>0.94</v>
      </c>
      <c r="V7" s="485"/>
      <c r="X7" s="480"/>
      <c r="Y7" s="472"/>
      <c r="Z7" s="481"/>
      <c r="AB7" s="505"/>
      <c r="AC7" s="506"/>
      <c r="AD7" s="507"/>
      <c r="AE7" s="409"/>
    </row>
    <row r="8" spans="1:34" ht="15.75" customHeight="1" x14ac:dyDescent="0.45">
      <c r="A8" s="402"/>
      <c r="B8" s="407"/>
      <c r="C8" s="469"/>
      <c r="D8" s="463"/>
      <c r="F8" s="410"/>
      <c r="G8" s="410"/>
      <c r="H8" s="410"/>
      <c r="J8" s="436"/>
      <c r="K8" s="436"/>
      <c r="M8" s="486">
        <f>IF(J6&lt;&gt;"",_xlfn.XLOOKUP(ROUND(J6,1),TR_IDEB!B:B,TR_IDEB!C:C),"-")</f>
        <v>6.6</v>
      </c>
      <c r="N8" s="487"/>
      <c r="O8" s="488"/>
      <c r="Q8" s="483"/>
      <c r="R8" s="483"/>
      <c r="S8" s="483"/>
      <c r="U8" s="484"/>
      <c r="V8" s="485"/>
      <c r="X8" s="480"/>
      <c r="Y8" s="472"/>
      <c r="Z8" s="481"/>
      <c r="AB8" s="505"/>
      <c r="AC8" s="506"/>
      <c r="AD8" s="507"/>
      <c r="AE8" s="409"/>
    </row>
    <row r="9" spans="1:34" ht="15.75" customHeight="1" x14ac:dyDescent="0.25">
      <c r="A9" s="402"/>
      <c r="B9" s="407"/>
      <c r="C9" s="469"/>
      <c r="D9" s="463"/>
      <c r="F9" s="573" t="s">
        <v>23</v>
      </c>
      <c r="G9" s="573"/>
      <c r="H9" s="573"/>
      <c r="J9" s="489">
        <v>6.22</v>
      </c>
      <c r="K9" s="475"/>
      <c r="L9" s="437"/>
      <c r="M9" s="486"/>
      <c r="N9" s="487"/>
      <c r="O9" s="488"/>
      <c r="P9" s="437"/>
      <c r="Q9" s="483"/>
      <c r="R9" s="483"/>
      <c r="S9" s="483"/>
      <c r="U9" s="484"/>
      <c r="V9" s="485"/>
      <c r="X9" s="480"/>
      <c r="Y9" s="472"/>
      <c r="Z9" s="481"/>
      <c r="AB9" s="505"/>
      <c r="AC9" s="506"/>
      <c r="AD9" s="507"/>
      <c r="AE9" s="409"/>
    </row>
    <row r="10" spans="1:34" ht="15.75" customHeight="1" x14ac:dyDescent="0.45">
      <c r="A10" s="402"/>
      <c r="B10" s="407"/>
      <c r="C10" s="469"/>
      <c r="D10" s="463"/>
      <c r="F10" s="573"/>
      <c r="G10" s="573"/>
      <c r="H10" s="573"/>
      <c r="J10" s="475"/>
      <c r="K10" s="476"/>
      <c r="V10" s="413"/>
      <c r="X10" s="490">
        <f>ROUND((U7*0.5 + U21*0.3 + U33*0.1 + U40*0.1) *J35,2)</f>
        <v>105978.42</v>
      </c>
      <c r="Y10" s="484"/>
      <c r="Z10" s="491"/>
      <c r="AB10" s="495">
        <f>X38</f>
        <v>0.10400901859373922</v>
      </c>
      <c r="AC10" s="496"/>
      <c r="AD10" s="497"/>
      <c r="AE10" s="409"/>
    </row>
    <row r="11" spans="1:34" ht="15.75" customHeight="1" x14ac:dyDescent="0.45">
      <c r="A11" s="402"/>
      <c r="B11" s="414"/>
      <c r="C11" s="470"/>
      <c r="D11" s="471"/>
      <c r="E11" s="415"/>
      <c r="F11" s="416"/>
      <c r="G11" s="416"/>
      <c r="H11" s="416"/>
      <c r="I11" s="415"/>
      <c r="J11" s="438"/>
      <c r="K11" s="438"/>
      <c r="L11" s="415"/>
      <c r="M11" s="415"/>
      <c r="N11" s="415"/>
      <c r="O11" s="415"/>
      <c r="P11" s="415"/>
      <c r="Q11" s="417"/>
      <c r="R11" s="417"/>
      <c r="S11" s="417"/>
      <c r="T11" s="415"/>
      <c r="U11" s="418"/>
      <c r="V11" s="419"/>
      <c r="X11" s="490"/>
      <c r="Y11" s="484"/>
      <c r="Z11" s="491"/>
      <c r="AB11" s="495"/>
      <c r="AC11" s="496"/>
      <c r="AD11" s="497"/>
      <c r="AE11" s="409"/>
    </row>
    <row r="12" spans="1:34" ht="15.75" customHeight="1" x14ac:dyDescent="0.45">
      <c r="A12" s="402"/>
      <c r="B12" s="414"/>
      <c r="J12" s="431"/>
      <c r="K12" s="431"/>
      <c r="X12" s="490"/>
      <c r="Y12" s="484"/>
      <c r="Z12" s="491"/>
      <c r="AB12" s="495"/>
      <c r="AC12" s="496"/>
      <c r="AD12" s="497"/>
      <c r="AE12" s="409"/>
    </row>
    <row r="13" spans="1:34" ht="15.75" customHeight="1" x14ac:dyDescent="0.45">
      <c r="A13" s="402"/>
      <c r="B13" s="414"/>
      <c r="C13" s="455"/>
      <c r="D13" s="456"/>
      <c r="E13" s="449"/>
      <c r="F13" s="456"/>
      <c r="G13" s="456"/>
      <c r="H13" s="456"/>
      <c r="I13" s="449"/>
      <c r="J13" s="457"/>
      <c r="K13" s="457"/>
      <c r="L13" s="449"/>
      <c r="M13" s="449"/>
      <c r="N13" s="449"/>
      <c r="O13" s="449"/>
      <c r="P13" s="449"/>
      <c r="Q13" s="458"/>
      <c r="R13" s="458"/>
      <c r="S13" s="458"/>
      <c r="T13" s="449"/>
      <c r="U13" s="459"/>
      <c r="V13" s="460"/>
      <c r="X13" s="490"/>
      <c r="Y13" s="484"/>
      <c r="Z13" s="491"/>
      <c r="AB13" s="495"/>
      <c r="AC13" s="496"/>
      <c r="AD13" s="497"/>
      <c r="AE13" s="409"/>
    </row>
    <row r="14" spans="1:34" ht="15.75" customHeight="1" x14ac:dyDescent="0.4">
      <c r="A14" s="402"/>
      <c r="B14" s="414"/>
      <c r="C14" s="508" t="s">
        <v>24</v>
      </c>
      <c r="D14" s="463"/>
      <c r="F14" s="573" t="s">
        <v>41</v>
      </c>
      <c r="G14" s="573"/>
      <c r="H14" s="573"/>
      <c r="J14" s="501">
        <v>5.0199999999999996</v>
      </c>
      <c r="K14" s="501"/>
      <c r="L14" s="448"/>
      <c r="M14" s="448"/>
      <c r="N14" s="448"/>
      <c r="O14" s="448"/>
      <c r="P14" s="448"/>
      <c r="Q14" s="463" t="s">
        <v>44</v>
      </c>
      <c r="R14" s="463"/>
      <c r="S14" s="463"/>
      <c r="T14" s="463"/>
      <c r="U14" s="461">
        <f>ROUND((ROUND(J14,1)+ROUND(J17,1))/2,1)</f>
        <v>5.6</v>
      </c>
      <c r="V14" s="462"/>
      <c r="X14" s="492"/>
      <c r="Y14" s="493"/>
      <c r="Z14" s="494"/>
      <c r="AB14" s="498"/>
      <c r="AC14" s="499"/>
      <c r="AD14" s="500"/>
      <c r="AE14" s="409"/>
    </row>
    <row r="15" spans="1:34" ht="15.75" customHeight="1" x14ac:dyDescent="0.4">
      <c r="A15" s="402"/>
      <c r="B15" s="414"/>
      <c r="C15" s="508"/>
      <c r="D15" s="463"/>
      <c r="F15" s="573"/>
      <c r="G15" s="573"/>
      <c r="H15" s="573"/>
      <c r="J15" s="501"/>
      <c r="K15" s="501"/>
      <c r="L15" s="448"/>
      <c r="P15" s="448"/>
      <c r="Q15" s="463"/>
      <c r="R15" s="463"/>
      <c r="S15" s="463"/>
      <c r="T15" s="463"/>
      <c r="U15" s="461"/>
      <c r="V15" s="462"/>
      <c r="Z15" s="420"/>
      <c r="AA15" s="420"/>
      <c r="AB15" s="420"/>
      <c r="AC15" s="420" t="s">
        <v>26</v>
      </c>
      <c r="AE15" s="409"/>
    </row>
    <row r="16" spans="1:34" ht="15.75" customHeight="1" x14ac:dyDescent="0.45">
      <c r="A16" s="402"/>
      <c r="B16" s="414"/>
      <c r="C16" s="508"/>
      <c r="D16" s="463"/>
      <c r="J16" s="436"/>
      <c r="K16" s="436"/>
      <c r="V16" s="450"/>
      <c r="Y16" s="420" t="s">
        <v>27</v>
      </c>
      <c r="AB16" s="517" t="s">
        <v>28</v>
      </c>
      <c r="AC16" s="518"/>
      <c r="AD16" s="519"/>
      <c r="AE16" s="409"/>
    </row>
    <row r="17" spans="1:31" ht="15.75" customHeight="1" x14ac:dyDescent="0.25">
      <c r="A17" s="402"/>
      <c r="B17" s="414"/>
      <c r="C17" s="508"/>
      <c r="D17" s="463"/>
      <c r="F17" s="573" t="s">
        <v>42</v>
      </c>
      <c r="G17" s="573"/>
      <c r="H17" s="573"/>
      <c r="J17" s="501">
        <v>6.15</v>
      </c>
      <c r="K17" s="501"/>
      <c r="L17" s="447"/>
      <c r="P17" s="447"/>
      <c r="Q17" s="463" t="s">
        <v>45</v>
      </c>
      <c r="R17" s="463"/>
      <c r="S17" s="463"/>
      <c r="T17" s="463"/>
      <c r="U17" s="461">
        <f>ROUND((ROUND(J20,1)+ROUND(J23,1))/2,1)</f>
        <v>5.5</v>
      </c>
      <c r="V17" s="462"/>
      <c r="AB17" s="520"/>
      <c r="AC17" s="521"/>
      <c r="AD17" s="522"/>
      <c r="AE17" s="409"/>
    </row>
    <row r="18" spans="1:31" ht="15.75" customHeight="1" x14ac:dyDescent="0.25">
      <c r="A18" s="402"/>
      <c r="B18" s="414"/>
      <c r="C18" s="508"/>
      <c r="D18" s="463"/>
      <c r="F18" s="573"/>
      <c r="G18" s="573"/>
      <c r="H18" s="573"/>
      <c r="J18" s="501"/>
      <c r="K18" s="501"/>
      <c r="L18" s="447"/>
      <c r="M18" s="482" t="s">
        <v>21</v>
      </c>
      <c r="N18" s="482"/>
      <c r="O18" s="482"/>
      <c r="P18" s="447"/>
      <c r="Q18" s="463"/>
      <c r="R18" s="463"/>
      <c r="S18" s="463"/>
      <c r="T18" s="463"/>
      <c r="U18" s="461"/>
      <c r="V18" s="462"/>
      <c r="X18" s="523" t="s">
        <v>29</v>
      </c>
      <c r="Y18" s="524"/>
      <c r="Z18" s="525"/>
      <c r="AB18" s="520"/>
      <c r="AC18" s="521"/>
      <c r="AD18" s="522"/>
      <c r="AE18" s="409"/>
    </row>
    <row r="19" spans="1:31" ht="15.75" customHeight="1" x14ac:dyDescent="0.45">
      <c r="A19" s="402"/>
      <c r="B19" s="414"/>
      <c r="C19" s="509"/>
      <c r="D19" s="510"/>
      <c r="J19" s="436"/>
      <c r="K19" s="436"/>
      <c r="L19" s="447"/>
      <c r="M19" s="486">
        <f>IF(J14&lt;&gt;"",_xlfn.XLOOKUP(ROUND((ROUND(J14,1)+ROUND(J17,1))/2,1),TR_ALFAB!B:B,TR_ALFAB!C:C),"-")</f>
        <v>6.1</v>
      </c>
      <c r="N19" s="486"/>
      <c r="O19" s="488"/>
      <c r="P19" s="447"/>
      <c r="V19" s="450"/>
      <c r="X19" s="526"/>
      <c r="Y19" s="527"/>
      <c r="Z19" s="528"/>
      <c r="AB19" s="520"/>
      <c r="AC19" s="521"/>
      <c r="AD19" s="522"/>
      <c r="AE19" s="409"/>
    </row>
    <row r="20" spans="1:31" ht="15.75" customHeight="1" x14ac:dyDescent="0.45">
      <c r="A20" s="402"/>
      <c r="B20" s="414"/>
      <c r="C20" s="509"/>
      <c r="D20" s="510"/>
      <c r="F20" s="573" t="s">
        <v>48</v>
      </c>
      <c r="G20" s="573"/>
      <c r="H20" s="573"/>
      <c r="J20" s="501">
        <v>4.74</v>
      </c>
      <c r="K20" s="501"/>
      <c r="L20" s="447"/>
      <c r="M20" s="486"/>
      <c r="N20" s="486"/>
      <c r="O20" s="488"/>
      <c r="P20" s="447"/>
      <c r="V20" s="450"/>
      <c r="X20" s="526"/>
      <c r="Y20" s="527"/>
      <c r="Z20" s="528"/>
      <c r="AB20" s="520"/>
      <c r="AC20" s="521"/>
      <c r="AD20" s="522"/>
      <c r="AE20" s="409"/>
    </row>
    <row r="21" spans="1:31" ht="15.75" customHeight="1" x14ac:dyDescent="0.25">
      <c r="A21" s="402"/>
      <c r="B21" s="414"/>
      <c r="C21" s="509"/>
      <c r="D21" s="510"/>
      <c r="F21" s="573"/>
      <c r="G21" s="573"/>
      <c r="H21" s="573"/>
      <c r="J21" s="501"/>
      <c r="K21" s="501"/>
      <c r="L21" s="447"/>
      <c r="M21" s="447"/>
      <c r="N21" s="447"/>
      <c r="O21" s="447"/>
      <c r="P21" s="447"/>
      <c r="Q21" s="483" t="s">
        <v>25</v>
      </c>
      <c r="R21" s="483"/>
      <c r="S21" s="483"/>
      <c r="U21" s="484">
        <f>ROUND(U17/M19,2)</f>
        <v>0.9</v>
      </c>
      <c r="V21" s="491"/>
      <c r="X21" s="526"/>
      <c r="Y21" s="527"/>
      <c r="Z21" s="528"/>
      <c r="AB21" s="520"/>
      <c r="AC21" s="521"/>
      <c r="AD21" s="522"/>
      <c r="AE21" s="409"/>
    </row>
    <row r="22" spans="1:31" ht="15.75" customHeight="1" x14ac:dyDescent="0.45">
      <c r="A22" s="402"/>
      <c r="B22" s="414"/>
      <c r="C22" s="509"/>
      <c r="D22" s="510"/>
      <c r="J22" s="436"/>
      <c r="K22" s="436"/>
      <c r="L22" s="447"/>
      <c r="M22" s="447"/>
      <c r="N22" s="447"/>
      <c r="O22" s="447"/>
      <c r="P22" s="447"/>
      <c r="Q22" s="483"/>
      <c r="R22" s="483"/>
      <c r="S22" s="483"/>
      <c r="U22" s="484"/>
      <c r="V22" s="491"/>
      <c r="X22" s="526"/>
      <c r="Y22" s="527"/>
      <c r="Z22" s="528"/>
      <c r="AB22" s="520"/>
      <c r="AC22" s="521"/>
      <c r="AD22" s="522"/>
      <c r="AE22" s="409"/>
    </row>
    <row r="23" spans="1:31" ht="15.75" customHeight="1" x14ac:dyDescent="0.25">
      <c r="A23" s="402"/>
      <c r="B23" s="414"/>
      <c r="C23" s="509"/>
      <c r="D23" s="510"/>
      <c r="F23" s="573" t="s">
        <v>43</v>
      </c>
      <c r="G23" s="573"/>
      <c r="H23" s="573"/>
      <c r="J23" s="501">
        <v>6.22</v>
      </c>
      <c r="K23" s="501"/>
      <c r="L23" s="447"/>
      <c r="M23" s="447"/>
      <c r="N23" s="447"/>
      <c r="O23" s="447"/>
      <c r="P23" s="447"/>
      <c r="Q23" s="483"/>
      <c r="R23" s="483"/>
      <c r="S23" s="483"/>
      <c r="U23" s="484"/>
      <c r="V23" s="491"/>
      <c r="X23" s="526"/>
      <c r="Y23" s="527"/>
      <c r="Z23" s="528"/>
      <c r="AB23" s="520"/>
      <c r="AC23" s="521"/>
      <c r="AD23" s="522"/>
      <c r="AE23" s="409"/>
    </row>
    <row r="24" spans="1:31" ht="15.75" customHeight="1" x14ac:dyDescent="0.25">
      <c r="A24" s="402"/>
      <c r="B24" s="414"/>
      <c r="C24" s="511"/>
      <c r="D24" s="512"/>
      <c r="E24" s="451"/>
      <c r="F24" s="574"/>
      <c r="G24" s="574"/>
      <c r="H24" s="574"/>
      <c r="I24" s="451"/>
      <c r="J24" s="529"/>
      <c r="K24" s="529"/>
      <c r="L24" s="452"/>
      <c r="M24" s="452"/>
      <c r="N24" s="452"/>
      <c r="O24" s="452"/>
      <c r="P24" s="452"/>
      <c r="Q24" s="453"/>
      <c r="R24" s="453"/>
      <c r="S24" s="453"/>
      <c r="T24" s="452"/>
      <c r="U24" s="452"/>
      <c r="V24" s="454"/>
      <c r="X24" s="526"/>
      <c r="Y24" s="527"/>
      <c r="Z24" s="528"/>
      <c r="AB24" s="520"/>
      <c r="AC24" s="521"/>
      <c r="AD24" s="522"/>
      <c r="AE24" s="409"/>
    </row>
    <row r="25" spans="1:31" ht="15.75" customHeight="1" x14ac:dyDescent="0.45">
      <c r="A25" s="402"/>
      <c r="B25" s="414"/>
      <c r="J25" s="431"/>
      <c r="K25" s="431"/>
      <c r="X25" s="526"/>
      <c r="Y25" s="527"/>
      <c r="Z25" s="528"/>
      <c r="AB25" s="520"/>
      <c r="AC25" s="521"/>
      <c r="AD25" s="522"/>
      <c r="AE25" s="409"/>
    </row>
    <row r="26" spans="1:31" ht="15.75" customHeight="1" x14ac:dyDescent="0.25">
      <c r="A26" s="402"/>
      <c r="B26" s="414"/>
      <c r="C26" s="467" t="s">
        <v>30</v>
      </c>
      <c r="D26" s="468"/>
      <c r="E26" s="404"/>
      <c r="F26" s="572" t="s">
        <v>46</v>
      </c>
      <c r="G26" s="572"/>
      <c r="H26" s="572"/>
      <c r="I26" s="404"/>
      <c r="J26" s="577">
        <v>58370</v>
      </c>
      <c r="K26" s="577"/>
      <c r="L26" s="439"/>
      <c r="M26" s="439"/>
      <c r="N26" s="439"/>
      <c r="O26" s="439"/>
      <c r="P26" s="439"/>
      <c r="Q26" s="468" t="s">
        <v>49</v>
      </c>
      <c r="R26" s="468"/>
      <c r="S26" s="468"/>
      <c r="T26" s="468"/>
      <c r="U26" s="513">
        <f>ROUND(J26/J32,2)</f>
        <v>0.52</v>
      </c>
      <c r="V26" s="514"/>
      <c r="X26" s="526"/>
      <c r="Y26" s="527"/>
      <c r="Z26" s="528"/>
      <c r="AB26" s="530">
        <v>1450000000</v>
      </c>
      <c r="AC26" s="531"/>
      <c r="AD26" s="532"/>
      <c r="AE26" s="409"/>
    </row>
    <row r="27" spans="1:31" ht="15.75" customHeight="1" x14ac:dyDescent="0.25">
      <c r="A27" s="402"/>
      <c r="B27" s="414"/>
      <c r="C27" s="469"/>
      <c r="D27" s="463"/>
      <c r="F27" s="573"/>
      <c r="G27" s="573"/>
      <c r="H27" s="573"/>
      <c r="J27" s="578"/>
      <c r="K27" s="578"/>
      <c r="L27" s="426"/>
      <c r="M27" s="426"/>
      <c r="N27" s="426"/>
      <c r="O27" s="426"/>
      <c r="P27" s="426"/>
      <c r="Q27" s="463"/>
      <c r="R27" s="463"/>
      <c r="S27" s="463"/>
      <c r="T27" s="463"/>
      <c r="U27" s="515"/>
      <c r="V27" s="516"/>
      <c r="X27" s="526"/>
      <c r="Y27" s="527"/>
      <c r="Z27" s="528"/>
      <c r="AB27" s="530"/>
      <c r="AC27" s="531"/>
      <c r="AD27" s="532"/>
      <c r="AE27" s="409"/>
    </row>
    <row r="28" spans="1:31" ht="15.75" customHeight="1" x14ac:dyDescent="0.45">
      <c r="A28" s="402"/>
      <c r="B28" s="414"/>
      <c r="C28" s="469"/>
      <c r="D28" s="463"/>
      <c r="J28" s="440"/>
      <c r="K28" s="440"/>
      <c r="Q28" s="421"/>
      <c r="R28" s="421"/>
      <c r="S28" s="421"/>
      <c r="T28" s="421"/>
      <c r="U28" s="422"/>
      <c r="V28" s="423"/>
      <c r="X28" s="536">
        <v>1018934.91</v>
      </c>
      <c r="Y28" s="537"/>
      <c r="Z28" s="538"/>
      <c r="AB28" s="533"/>
      <c r="AC28" s="534"/>
      <c r="AD28" s="535"/>
      <c r="AE28" s="409"/>
    </row>
    <row r="29" spans="1:31" ht="15.75" customHeight="1" x14ac:dyDescent="0.25">
      <c r="A29" s="402"/>
      <c r="B29" s="414"/>
      <c r="C29" s="469"/>
      <c r="D29" s="463"/>
      <c r="F29" s="573" t="s">
        <v>47</v>
      </c>
      <c r="G29" s="573"/>
      <c r="H29" s="573"/>
      <c r="J29" s="578">
        <v>58638</v>
      </c>
      <c r="K29" s="578"/>
      <c r="L29" s="426"/>
      <c r="M29" s="482" t="s">
        <v>21</v>
      </c>
      <c r="N29" s="482"/>
      <c r="O29" s="482"/>
      <c r="P29" s="426"/>
      <c r="Q29" s="463" t="s">
        <v>50</v>
      </c>
      <c r="R29" s="463"/>
      <c r="S29" s="463"/>
      <c r="T29" s="463"/>
      <c r="U29" s="515">
        <f>ROUND(J29/J35,3)</f>
        <v>0.52</v>
      </c>
      <c r="V29" s="516"/>
      <c r="X29" s="536"/>
      <c r="Y29" s="537"/>
      <c r="Z29" s="538"/>
      <c r="AA29" s="420"/>
      <c r="AB29" s="420"/>
      <c r="AC29" s="420" t="s">
        <v>31</v>
      </c>
      <c r="AD29" s="420"/>
      <c r="AE29" s="409"/>
    </row>
    <row r="30" spans="1:31" ht="15.75" customHeight="1" x14ac:dyDescent="0.25">
      <c r="A30" s="402"/>
      <c r="B30" s="414"/>
      <c r="C30" s="469"/>
      <c r="D30" s="463"/>
      <c r="F30" s="573"/>
      <c r="G30" s="573"/>
      <c r="H30" s="573"/>
      <c r="J30" s="578"/>
      <c r="K30" s="578"/>
      <c r="L30" s="426"/>
      <c r="M30" s="542">
        <f>IF(U26&lt;&gt;"",_xlfn.XLOOKUP(U26,TR_INTEGRAL!B:B,TR_INTEGRAL!C:C),"-")</f>
        <v>0.52</v>
      </c>
      <c r="N30" s="543"/>
      <c r="O30" s="544"/>
      <c r="P30" s="426"/>
      <c r="Q30" s="463"/>
      <c r="R30" s="463"/>
      <c r="S30" s="463"/>
      <c r="T30" s="463"/>
      <c r="U30" s="515"/>
      <c r="V30" s="516"/>
      <c r="X30" s="539"/>
      <c r="Y30" s="540"/>
      <c r="Z30" s="541"/>
      <c r="AB30" s="545" t="s">
        <v>32</v>
      </c>
      <c r="AC30" s="546"/>
      <c r="AD30" s="547"/>
      <c r="AE30" s="409"/>
    </row>
    <row r="31" spans="1:31" ht="15.75" customHeight="1" x14ac:dyDescent="0.45">
      <c r="A31" s="402"/>
      <c r="B31" s="414"/>
      <c r="C31" s="469"/>
      <c r="D31" s="463"/>
      <c r="J31" s="440"/>
      <c r="K31" s="440"/>
      <c r="M31" s="542"/>
      <c r="N31" s="543"/>
      <c r="O31" s="544"/>
      <c r="Q31" s="424"/>
      <c r="R31" s="424"/>
      <c r="S31" s="424"/>
      <c r="T31" s="425"/>
      <c r="U31" s="422"/>
      <c r="V31" s="423"/>
      <c r="AB31" s="548"/>
      <c r="AC31" s="549"/>
      <c r="AD31" s="550"/>
      <c r="AE31" s="409"/>
    </row>
    <row r="32" spans="1:31" ht="15.75" customHeight="1" x14ac:dyDescent="0.25">
      <c r="A32" s="402"/>
      <c r="B32" s="414"/>
      <c r="C32" s="469"/>
      <c r="D32" s="463"/>
      <c r="F32" s="573" t="s">
        <v>39</v>
      </c>
      <c r="G32" s="573"/>
      <c r="H32" s="573"/>
      <c r="J32" s="578">
        <v>113221</v>
      </c>
      <c r="K32" s="578"/>
      <c r="L32" s="426"/>
      <c r="M32" s="426"/>
      <c r="N32" s="426"/>
      <c r="O32" s="426"/>
      <c r="P32" s="426"/>
      <c r="Q32" s="424"/>
      <c r="R32" s="424"/>
      <c r="S32" s="424"/>
      <c r="T32" s="425"/>
      <c r="U32" s="422"/>
      <c r="V32" s="423"/>
      <c r="Y32" s="420" t="s">
        <v>31</v>
      </c>
      <c r="Z32" s="420"/>
      <c r="AA32" s="426"/>
      <c r="AB32" s="548"/>
      <c r="AC32" s="549"/>
      <c r="AD32" s="550"/>
      <c r="AE32" s="409"/>
    </row>
    <row r="33" spans="1:31" ht="15.75" customHeight="1" x14ac:dyDescent="0.25">
      <c r="A33" s="402"/>
      <c r="B33" s="414"/>
      <c r="C33" s="469"/>
      <c r="D33" s="463"/>
      <c r="F33" s="573"/>
      <c r="G33" s="573"/>
      <c r="H33" s="573"/>
      <c r="J33" s="578"/>
      <c r="K33" s="578"/>
      <c r="L33" s="426"/>
      <c r="M33" s="426"/>
      <c r="N33" s="426"/>
      <c r="O33" s="426"/>
      <c r="P33" s="426"/>
      <c r="Q33" s="573" t="s">
        <v>33</v>
      </c>
      <c r="R33" s="573"/>
      <c r="S33" s="573"/>
      <c r="U33" s="484">
        <f>ROUND(U29/_xlfn.XLOOKUP(U26,TR_INTEGRAL!B:B,TR_INTEGRAL!C:C,""),2)</f>
        <v>1</v>
      </c>
      <c r="V33" s="485"/>
      <c r="AB33" s="551">
        <f>AB10*AB26</f>
        <v>150813076.96092185</v>
      </c>
      <c r="AC33" s="552"/>
      <c r="AD33" s="553"/>
      <c r="AE33" s="409"/>
    </row>
    <row r="34" spans="1:31" ht="15.75" customHeight="1" x14ac:dyDescent="0.45">
      <c r="A34" s="402"/>
      <c r="B34" s="414"/>
      <c r="C34" s="469"/>
      <c r="D34" s="463"/>
      <c r="F34" s="410"/>
      <c r="G34" s="410"/>
      <c r="H34" s="410"/>
      <c r="J34" s="440"/>
      <c r="K34" s="440"/>
      <c r="Q34" s="573"/>
      <c r="R34" s="573"/>
      <c r="S34" s="573"/>
      <c r="U34" s="484"/>
      <c r="V34" s="485"/>
      <c r="X34" s="502" t="s">
        <v>20</v>
      </c>
      <c r="Y34" s="503"/>
      <c r="Z34" s="504"/>
      <c r="AB34" s="551"/>
      <c r="AC34" s="552"/>
      <c r="AD34" s="553"/>
      <c r="AE34" s="409"/>
    </row>
    <row r="35" spans="1:31" ht="15.75" customHeight="1" x14ac:dyDescent="0.25">
      <c r="A35" s="402"/>
      <c r="B35" s="414"/>
      <c r="C35" s="469"/>
      <c r="D35" s="463"/>
      <c r="F35" s="573" t="s">
        <v>40</v>
      </c>
      <c r="G35" s="573"/>
      <c r="H35" s="573"/>
      <c r="J35" s="578">
        <v>112743</v>
      </c>
      <c r="K35" s="578"/>
      <c r="L35" s="426"/>
      <c r="M35" s="426"/>
      <c r="N35" s="426"/>
      <c r="O35" s="426"/>
      <c r="P35" s="426"/>
      <c r="Q35" s="573"/>
      <c r="R35" s="573"/>
      <c r="S35" s="573"/>
      <c r="U35" s="484"/>
      <c r="V35" s="485"/>
      <c r="X35" s="505"/>
      <c r="Y35" s="506"/>
      <c r="Z35" s="507"/>
      <c r="AB35" s="551"/>
      <c r="AC35" s="552"/>
      <c r="AD35" s="553"/>
      <c r="AE35" s="409"/>
    </row>
    <row r="36" spans="1:31" ht="15.75" customHeight="1" x14ac:dyDescent="0.45">
      <c r="A36" s="402"/>
      <c r="B36" s="414"/>
      <c r="C36" s="470"/>
      <c r="D36" s="471"/>
      <c r="E36" s="415"/>
      <c r="F36" s="575"/>
      <c r="G36" s="575"/>
      <c r="H36" s="575"/>
      <c r="I36" s="415"/>
      <c r="J36" s="579"/>
      <c r="K36" s="579"/>
      <c r="L36" s="441"/>
      <c r="M36" s="441"/>
      <c r="N36" s="441"/>
      <c r="O36" s="441"/>
      <c r="P36" s="441"/>
      <c r="Q36" s="417"/>
      <c r="R36" s="417"/>
      <c r="S36" s="417"/>
      <c r="T36" s="416"/>
      <c r="U36" s="418"/>
      <c r="V36" s="419"/>
      <c r="X36" s="505"/>
      <c r="Y36" s="506"/>
      <c r="Z36" s="507"/>
      <c r="AB36" s="554"/>
      <c r="AC36" s="555"/>
      <c r="AD36" s="556"/>
      <c r="AE36" s="409"/>
    </row>
    <row r="37" spans="1:31" ht="15.75" customHeight="1" x14ac:dyDescent="0.45">
      <c r="A37" s="402"/>
      <c r="B37" s="414"/>
      <c r="J37" s="576"/>
      <c r="K37" s="431"/>
      <c r="X37" s="505"/>
      <c r="Y37" s="506"/>
      <c r="Z37" s="507"/>
      <c r="AE37" s="409"/>
    </row>
    <row r="38" spans="1:31" ht="15.75" customHeight="1" x14ac:dyDescent="0.45">
      <c r="A38" s="402"/>
      <c r="B38" s="427"/>
      <c r="C38" s="467" t="s">
        <v>34</v>
      </c>
      <c r="D38" s="468"/>
      <c r="E38" s="404"/>
      <c r="F38" s="428"/>
      <c r="G38" s="428"/>
      <c r="H38" s="428"/>
      <c r="I38" s="404"/>
      <c r="J38" s="430"/>
      <c r="K38" s="430"/>
      <c r="L38" s="404"/>
      <c r="M38" s="404"/>
      <c r="N38" s="404"/>
      <c r="O38" s="404"/>
      <c r="P38" s="404"/>
      <c r="Q38" s="403"/>
      <c r="R38" s="403"/>
      <c r="S38" s="403"/>
      <c r="T38" s="404"/>
      <c r="U38" s="405"/>
      <c r="V38" s="408"/>
      <c r="X38" s="558">
        <f>X10/X28</f>
        <v>0.10400901859373922</v>
      </c>
      <c r="Y38" s="558"/>
      <c r="Z38" s="558"/>
      <c r="AB38" s="545" t="s">
        <v>35</v>
      </c>
      <c r="AC38" s="546"/>
      <c r="AD38" s="547"/>
      <c r="AE38" s="409"/>
    </row>
    <row r="39" spans="1:31" ht="15.75" customHeight="1" x14ac:dyDescent="0.45">
      <c r="A39" s="402"/>
      <c r="B39" s="427"/>
      <c r="C39" s="469"/>
      <c r="D39" s="463"/>
      <c r="J39" s="431"/>
      <c r="K39" s="431"/>
      <c r="M39" s="482" t="s">
        <v>21</v>
      </c>
      <c r="N39" s="482"/>
      <c r="O39" s="482"/>
      <c r="V39" s="413"/>
      <c r="X39" s="558"/>
      <c r="Y39" s="558"/>
      <c r="Z39" s="558"/>
      <c r="AB39" s="548"/>
      <c r="AC39" s="549"/>
      <c r="AD39" s="550"/>
      <c r="AE39" s="409"/>
    </row>
    <row r="40" spans="1:31" ht="15.75" customHeight="1" x14ac:dyDescent="0.25">
      <c r="A40" s="402"/>
      <c r="B40" s="427"/>
      <c r="C40" s="469"/>
      <c r="D40" s="463"/>
      <c r="F40" s="573" t="s">
        <v>36</v>
      </c>
      <c r="G40" s="573"/>
      <c r="H40" s="573"/>
      <c r="J40" s="501">
        <v>5.51</v>
      </c>
      <c r="K40" s="501"/>
      <c r="M40" s="486">
        <v>5.2</v>
      </c>
      <c r="N40" s="487"/>
      <c r="O40" s="488"/>
      <c r="Q40" s="483" t="s">
        <v>37</v>
      </c>
      <c r="R40" s="483"/>
      <c r="S40" s="483"/>
      <c r="U40" s="560">
        <f>ROUND(IF(ROUND(J40,1)&gt;=5.2,1,(1+(1-(ROUND(J40,1)/5.2)))),2)</f>
        <v>1</v>
      </c>
      <c r="V40" s="561"/>
      <c r="X40" s="558"/>
      <c r="Y40" s="558"/>
      <c r="Z40" s="558"/>
      <c r="AB40" s="548"/>
      <c r="AC40" s="549"/>
      <c r="AD40" s="550"/>
      <c r="AE40" s="409"/>
    </row>
    <row r="41" spans="1:31" ht="15.75" customHeight="1" x14ac:dyDescent="0.25">
      <c r="A41" s="402"/>
      <c r="B41" s="427"/>
      <c r="C41" s="469"/>
      <c r="D41" s="463"/>
      <c r="F41" s="573"/>
      <c r="G41" s="573"/>
      <c r="H41" s="573"/>
      <c r="J41" s="501"/>
      <c r="K41" s="501"/>
      <c r="M41" s="486"/>
      <c r="N41" s="487"/>
      <c r="O41" s="488"/>
      <c r="Q41" s="483"/>
      <c r="R41" s="483"/>
      <c r="S41" s="483"/>
      <c r="U41" s="560"/>
      <c r="V41" s="561"/>
      <c r="X41" s="558"/>
      <c r="Y41" s="558"/>
      <c r="Z41" s="558"/>
      <c r="AB41" s="562">
        <f>AB33/J35</f>
        <v>1337.6713140587162</v>
      </c>
      <c r="AC41" s="563"/>
      <c r="AD41" s="564"/>
      <c r="AE41" s="409"/>
    </row>
    <row r="42" spans="1:31" ht="15.75" customHeight="1" x14ac:dyDescent="0.45">
      <c r="A42" s="402"/>
      <c r="B42" s="427"/>
      <c r="C42" s="469"/>
      <c r="D42" s="463"/>
      <c r="F42" s="406"/>
      <c r="G42" s="406"/>
      <c r="H42" s="406"/>
      <c r="J42" s="406"/>
      <c r="K42" s="406"/>
      <c r="Q42" s="483"/>
      <c r="R42" s="483"/>
      <c r="S42" s="483"/>
      <c r="V42" s="413"/>
      <c r="X42" s="558"/>
      <c r="Y42" s="558"/>
      <c r="Z42" s="558"/>
      <c r="AB42" s="562"/>
      <c r="AC42" s="563"/>
      <c r="AD42" s="564"/>
      <c r="AE42" s="409"/>
    </row>
    <row r="43" spans="1:31" ht="15.75" customHeight="1" x14ac:dyDescent="0.45">
      <c r="A43" s="402"/>
      <c r="B43" s="427"/>
      <c r="C43" s="470"/>
      <c r="D43" s="471"/>
      <c r="E43" s="415"/>
      <c r="F43" s="429"/>
      <c r="G43" s="429"/>
      <c r="H43" s="429"/>
      <c r="I43" s="415"/>
      <c r="J43" s="557"/>
      <c r="K43" s="557"/>
      <c r="L43" s="415"/>
      <c r="M43" s="415"/>
      <c r="N43" s="415"/>
      <c r="O43" s="415"/>
      <c r="P43" s="415"/>
      <c r="Q43" s="417"/>
      <c r="R43" s="417"/>
      <c r="S43" s="417"/>
      <c r="T43" s="415"/>
      <c r="U43" s="418"/>
      <c r="V43" s="419"/>
      <c r="X43" s="559"/>
      <c r="Y43" s="559"/>
      <c r="Z43" s="559"/>
      <c r="AB43" s="565"/>
      <c r="AC43" s="566"/>
      <c r="AD43" s="567"/>
      <c r="AE43" s="409"/>
    </row>
    <row r="44" spans="1:31" ht="15.75" customHeight="1" x14ac:dyDescent="0.45">
      <c r="B44" s="432"/>
      <c r="C44" s="429"/>
      <c r="D44" s="429"/>
      <c r="E44" s="415"/>
      <c r="F44" s="429"/>
      <c r="G44" s="429"/>
      <c r="H44" s="429"/>
      <c r="I44" s="415"/>
      <c r="J44" s="433"/>
      <c r="K44" s="433"/>
      <c r="L44" s="415"/>
      <c r="M44" s="415"/>
      <c r="N44" s="415"/>
      <c r="O44" s="415"/>
      <c r="P44" s="415"/>
      <c r="Q44" s="417"/>
      <c r="R44" s="417"/>
      <c r="S44" s="417"/>
      <c r="T44" s="415"/>
      <c r="U44" s="418"/>
      <c r="V44" s="418"/>
      <c r="W44" s="415"/>
      <c r="X44" s="415"/>
      <c r="Y44" s="415"/>
      <c r="Z44" s="415"/>
      <c r="AA44" s="415"/>
      <c r="AB44" s="415"/>
      <c r="AC44" s="415"/>
      <c r="AD44" s="415"/>
      <c r="AE44" s="434"/>
    </row>
  </sheetData>
  <sheetProtection algorithmName="SHA-512" hashValue="yMiV1JyJoITxT4MDhp8mMSH6GCu6Pq5y6dfJvkwYHLldxXFqkwA1CeZ3g7CQRwn//tgVl0ffVRh6h/qA2lcyqQ==" saltValue="17LanH3o8cZlNnZ6NwTNsQ==" spinCount="100000" sheet="1" objects="1" scenarios="1"/>
  <protectedRanges>
    <protectedRange algorithmName="SHA-512" hashValue="2LO1fUpcn0hrwlKfpVrav4R9t5xba5RaQT7ATFPhBK4Zgd1qzP2lgw9KC2glh0FfP5O/L+4IAKZPCNNr1UBPxQ==" saltValue="ZkXjeVxTLgXwfG6S5JLiXA==" spinCount="100000" sqref="J6:K43" name="edição_1"/>
  </protectedRanges>
  <mergeCells count="66">
    <mergeCell ref="X34:Z37"/>
    <mergeCell ref="J43:K43"/>
    <mergeCell ref="C38:D43"/>
    <mergeCell ref="X38:Z43"/>
    <mergeCell ref="AB38:AD40"/>
    <mergeCell ref="M39:O39"/>
    <mergeCell ref="F40:H41"/>
    <mergeCell ref="J40:K41"/>
    <mergeCell ref="M40:O41"/>
    <mergeCell ref="Q40:S42"/>
    <mergeCell ref="U40:V41"/>
    <mergeCell ref="AB41:AD43"/>
    <mergeCell ref="F35:H36"/>
    <mergeCell ref="J35:K36"/>
    <mergeCell ref="AB26:AD28"/>
    <mergeCell ref="X28:Z30"/>
    <mergeCell ref="F29:H30"/>
    <mergeCell ref="J29:K30"/>
    <mergeCell ref="M29:O29"/>
    <mergeCell ref="Q29:T30"/>
    <mergeCell ref="U29:V30"/>
    <mergeCell ref="M30:O31"/>
    <mergeCell ref="AB30:AD32"/>
    <mergeCell ref="F32:H33"/>
    <mergeCell ref="J32:K33"/>
    <mergeCell ref="Q33:S35"/>
    <mergeCell ref="U33:V35"/>
    <mergeCell ref="AB33:AD36"/>
    <mergeCell ref="AB6:AD9"/>
    <mergeCell ref="C14:D24"/>
    <mergeCell ref="Q14:T15"/>
    <mergeCell ref="C26:D36"/>
    <mergeCell ref="F26:H27"/>
    <mergeCell ref="J26:K27"/>
    <mergeCell ref="Q26:T27"/>
    <mergeCell ref="U26:V27"/>
    <mergeCell ref="M19:O20"/>
    <mergeCell ref="AB16:AD25"/>
    <mergeCell ref="F17:H18"/>
    <mergeCell ref="J17:K18"/>
    <mergeCell ref="X18:Z27"/>
    <mergeCell ref="F20:H21"/>
    <mergeCell ref="J20:K21"/>
    <mergeCell ref="F23:H24"/>
    <mergeCell ref="AB10:AD14"/>
    <mergeCell ref="F14:H15"/>
    <mergeCell ref="J14:K15"/>
    <mergeCell ref="M18:O18"/>
    <mergeCell ref="Q21:S23"/>
    <mergeCell ref="U21:V23"/>
    <mergeCell ref="J23:K24"/>
    <mergeCell ref="U14:V15"/>
    <mergeCell ref="Q17:T18"/>
    <mergeCell ref="U17:V18"/>
    <mergeCell ref="G1:Z4"/>
    <mergeCell ref="C6:D11"/>
    <mergeCell ref="F6:H7"/>
    <mergeCell ref="J6:K7"/>
    <mergeCell ref="X6:Z9"/>
    <mergeCell ref="M7:O7"/>
    <mergeCell ref="Q7:S9"/>
    <mergeCell ref="U7:V9"/>
    <mergeCell ref="M8:O9"/>
    <mergeCell ref="F9:H10"/>
    <mergeCell ref="J9:K10"/>
    <mergeCell ref="X10:Z14"/>
  </mergeCells>
  <conditionalFormatting sqref="J6:K7">
    <cfRule type="containsBlanks" dxfId="4" priority="3">
      <formula>LEN(TRIM(J6))=0</formula>
    </cfRule>
    <cfRule type="containsBlanks" dxfId="3" priority="5">
      <formula>LEN(TRIM(J6))=0</formula>
    </cfRule>
  </conditionalFormatting>
  <conditionalFormatting sqref="J9:K10 J14:K15 J17:K18 J20:K21 J23:K24 J26:K27 J29:K30 J32:K33 J35:K36 J40:K41">
    <cfRule type="containsBlanks" dxfId="2" priority="4">
      <formula>LEN(TRIM(J9))=0</formula>
    </cfRule>
  </conditionalFormatting>
  <conditionalFormatting sqref="J9:K10">
    <cfRule type="containsBlanks" dxfId="1" priority="2">
      <formula>LEN(TRIM(J9))=0</formula>
    </cfRule>
  </conditionalFormatting>
  <conditionalFormatting sqref="J14:K15 J17:K18 J20:K21 J23:K24 J26:K27 J29:K30 J32:K33 J35:K36 J40:K41">
    <cfRule type="containsBlanks" dxfId="0" priority="1">
      <formula>LEN(TRIM(J14))=0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5D7E2-FA11-421D-A04E-DE04BF72D513}">
  <dimension ref="B1:M263"/>
  <sheetViews>
    <sheetView workbookViewId="0">
      <selection activeCell="I4" sqref="I4"/>
    </sheetView>
  </sheetViews>
  <sheetFormatPr defaultColWidth="12.42578125" defaultRowHeight="13.5" x14ac:dyDescent="0.25"/>
  <cols>
    <col min="1" max="1" width="7.140625" style="3" customWidth="1"/>
    <col min="2" max="2" width="11" style="142" customWidth="1"/>
    <col min="3" max="3" width="26.140625" style="142" bestFit="1" customWidth="1"/>
    <col min="4" max="4" width="33.140625" style="142" bestFit="1" customWidth="1"/>
    <col min="5" max="5" width="12.140625" style="3" customWidth="1"/>
    <col min="6" max="6" width="12.42578125" style="3"/>
    <col min="7" max="12" width="8.140625" style="3" customWidth="1"/>
    <col min="13" max="16384" width="12.42578125" style="3"/>
  </cols>
  <sheetData>
    <row r="1" spans="2:13" ht="24.75" customHeight="1" thickBot="1" x14ac:dyDescent="0.3">
      <c r="B1" s="2" t="s">
        <v>0</v>
      </c>
      <c r="C1" s="568" t="s">
        <v>1</v>
      </c>
      <c r="D1" s="569"/>
      <c r="F1" s="570" t="s">
        <v>2</v>
      </c>
      <c r="G1" s="571"/>
      <c r="H1" s="571"/>
      <c r="I1" s="571"/>
      <c r="J1" s="571"/>
      <c r="K1" s="571"/>
      <c r="L1" s="4"/>
    </row>
    <row r="2" spans="2:13" x14ac:dyDescent="0.25">
      <c r="B2" s="6" t="s">
        <v>3</v>
      </c>
      <c r="C2" s="7" t="s">
        <v>4</v>
      </c>
      <c r="D2" s="8" t="s">
        <v>5</v>
      </c>
      <c r="F2" s="4" t="s">
        <v>6</v>
      </c>
      <c r="G2" s="4"/>
      <c r="H2" s="4"/>
      <c r="I2" s="4"/>
      <c r="J2" s="5"/>
      <c r="K2" s="5"/>
    </row>
    <row r="3" spans="2:13" x14ac:dyDescent="0.25">
      <c r="B3" s="9">
        <v>2</v>
      </c>
      <c r="C3" s="10">
        <v>4.5</v>
      </c>
      <c r="D3" s="11">
        <v>2.5</v>
      </c>
      <c r="G3" s="12" t="s">
        <v>3</v>
      </c>
      <c r="H3" s="12" t="s">
        <v>7</v>
      </c>
      <c r="I3" s="13" t="s">
        <v>8</v>
      </c>
    </row>
    <row r="4" spans="2:13" x14ac:dyDescent="0.25">
      <c r="B4" s="9">
        <v>2.1</v>
      </c>
      <c r="C4" s="14">
        <v>4.5999999999999996</v>
      </c>
      <c r="D4" s="15">
        <v>2.4500000000000002</v>
      </c>
      <c r="F4" s="16" t="s">
        <v>9</v>
      </c>
      <c r="G4" s="17">
        <v>2</v>
      </c>
      <c r="H4" s="18">
        <v>4.5</v>
      </c>
      <c r="I4" s="19">
        <f>H4-G4</f>
        <v>2.5</v>
      </c>
    </row>
    <row r="5" spans="2:13" x14ac:dyDescent="0.25">
      <c r="B5" s="9">
        <v>2.2000000000000002</v>
      </c>
      <c r="C5" s="20">
        <v>4.5999999999999996</v>
      </c>
      <c r="D5" s="21">
        <v>2.4</v>
      </c>
      <c r="F5" s="16" t="s">
        <v>10</v>
      </c>
      <c r="G5" s="17">
        <v>6.9</v>
      </c>
      <c r="H5" s="18">
        <v>7</v>
      </c>
      <c r="I5" s="19">
        <f>H5-G5</f>
        <v>9.9999999999999645E-2</v>
      </c>
    </row>
    <row r="6" spans="2:13" x14ac:dyDescent="0.25">
      <c r="B6" s="9">
        <v>2.2999999999999998</v>
      </c>
      <c r="C6" s="22">
        <v>4.7</v>
      </c>
      <c r="D6" s="23">
        <v>2.35</v>
      </c>
    </row>
    <row r="7" spans="2:13" x14ac:dyDescent="0.25">
      <c r="B7" s="9">
        <v>2.4</v>
      </c>
      <c r="C7" s="24">
        <v>4.7</v>
      </c>
      <c r="D7" s="25">
        <v>2.2999999999999998</v>
      </c>
      <c r="F7" s="26" t="s">
        <v>11</v>
      </c>
      <c r="G7" s="27">
        <f>H5-H4</f>
        <v>2.5</v>
      </c>
    </row>
    <row r="8" spans="2:13" x14ac:dyDescent="0.25">
      <c r="B8" s="9">
        <v>2.5</v>
      </c>
      <c r="C8" s="28">
        <v>4.8</v>
      </c>
      <c r="D8" s="29">
        <v>2.2599999999999998</v>
      </c>
      <c r="F8" s="26" t="s">
        <v>12</v>
      </c>
      <c r="G8" s="30">
        <f>(G5-G4)*10</f>
        <v>49</v>
      </c>
    </row>
    <row r="9" spans="2:13" x14ac:dyDescent="0.25">
      <c r="B9" s="9">
        <v>2.6</v>
      </c>
      <c r="C9" s="31">
        <v>4.8</v>
      </c>
      <c r="D9" s="32">
        <v>2.21</v>
      </c>
      <c r="F9" s="33" t="s">
        <v>5</v>
      </c>
      <c r="G9" s="34">
        <f>G7/G8</f>
        <v>5.1020408163265307E-2</v>
      </c>
    </row>
    <row r="10" spans="2:13" x14ac:dyDescent="0.25">
      <c r="B10" s="9">
        <v>2.7</v>
      </c>
      <c r="C10" s="35">
        <v>4.9000000000000004</v>
      </c>
      <c r="D10" s="36">
        <v>2.16</v>
      </c>
    </row>
    <row r="11" spans="2:13" x14ac:dyDescent="0.25">
      <c r="B11" s="9">
        <v>2.8</v>
      </c>
      <c r="C11" s="37">
        <v>4.9000000000000004</v>
      </c>
      <c r="D11" s="38">
        <v>2.11</v>
      </c>
    </row>
    <row r="12" spans="2:13" x14ac:dyDescent="0.25">
      <c r="B12" s="9">
        <v>2.9</v>
      </c>
      <c r="C12" s="39">
        <v>5</v>
      </c>
      <c r="D12" s="40">
        <v>2.06</v>
      </c>
      <c r="G12" s="41"/>
      <c r="H12" s="41"/>
      <c r="I12" s="41"/>
      <c r="J12" s="41"/>
      <c r="K12" s="41"/>
      <c r="L12" s="41"/>
      <c r="M12" s="41"/>
    </row>
    <row r="13" spans="2:13" x14ac:dyDescent="0.25">
      <c r="B13" s="9">
        <v>3</v>
      </c>
      <c r="C13" s="42">
        <v>5</v>
      </c>
      <c r="D13" s="43">
        <v>2.0099999999999998</v>
      </c>
      <c r="G13" s="41"/>
      <c r="H13" s="41"/>
      <c r="I13" s="41"/>
      <c r="J13" s="41"/>
      <c r="K13" s="41"/>
      <c r="L13" s="41"/>
      <c r="M13" s="41"/>
    </row>
    <row r="14" spans="2:13" x14ac:dyDescent="0.25">
      <c r="B14" s="9">
        <v>3.1</v>
      </c>
      <c r="C14" s="44">
        <v>5.0999999999999996</v>
      </c>
      <c r="D14" s="45">
        <v>1.96</v>
      </c>
      <c r="F14" s="41"/>
      <c r="G14" s="46"/>
      <c r="H14" s="46"/>
      <c r="I14" s="46"/>
      <c r="J14" s="46"/>
      <c r="K14" s="46"/>
      <c r="L14" s="46"/>
      <c r="M14" s="46"/>
    </row>
    <row r="15" spans="2:13" x14ac:dyDescent="0.25">
      <c r="B15" s="9">
        <v>3.2</v>
      </c>
      <c r="C15" s="47">
        <v>5.0999999999999996</v>
      </c>
      <c r="D15" s="48">
        <v>1.91</v>
      </c>
      <c r="F15" s="41"/>
      <c r="G15" s="46"/>
      <c r="H15" s="46"/>
      <c r="I15" s="46"/>
      <c r="J15" s="46"/>
      <c r="K15" s="46"/>
      <c r="L15" s="46"/>
      <c r="M15" s="46"/>
    </row>
    <row r="16" spans="2:13" x14ac:dyDescent="0.25">
      <c r="B16" s="9">
        <v>3.3</v>
      </c>
      <c r="C16" s="49">
        <v>5.2</v>
      </c>
      <c r="D16" s="50">
        <v>1.86</v>
      </c>
    </row>
    <row r="17" spans="2:8" x14ac:dyDescent="0.25">
      <c r="B17" s="9">
        <v>3.4</v>
      </c>
      <c r="C17" s="51">
        <v>5.2</v>
      </c>
      <c r="D17" s="52">
        <v>1.81</v>
      </c>
      <c r="F17" s="41"/>
    </row>
    <row r="18" spans="2:8" x14ac:dyDescent="0.25">
      <c r="B18" s="9">
        <v>3.5</v>
      </c>
      <c r="C18" s="53">
        <v>5.3</v>
      </c>
      <c r="D18" s="54">
        <v>1.77</v>
      </c>
      <c r="F18" s="41"/>
      <c r="G18" s="41"/>
      <c r="H18" s="41"/>
    </row>
    <row r="19" spans="2:8" x14ac:dyDescent="0.25">
      <c r="B19" s="9">
        <v>3.6</v>
      </c>
      <c r="C19" s="55">
        <v>5.3</v>
      </c>
      <c r="D19" s="56">
        <v>1.72</v>
      </c>
      <c r="F19" s="41"/>
      <c r="G19" s="41"/>
      <c r="H19" s="41"/>
    </row>
    <row r="20" spans="2:8" x14ac:dyDescent="0.25">
      <c r="B20" s="9">
        <v>3.7</v>
      </c>
      <c r="C20" s="57">
        <v>5.4</v>
      </c>
      <c r="D20" s="58">
        <v>1.67</v>
      </c>
      <c r="F20" s="41"/>
      <c r="G20" s="41"/>
      <c r="H20" s="41"/>
    </row>
    <row r="21" spans="2:8" x14ac:dyDescent="0.25">
      <c r="B21" s="9">
        <v>3.8</v>
      </c>
      <c r="C21" s="59">
        <v>5.4</v>
      </c>
      <c r="D21" s="60">
        <v>1.62</v>
      </c>
      <c r="F21" s="41"/>
      <c r="G21" s="41"/>
      <c r="H21" s="41"/>
    </row>
    <row r="22" spans="2:8" x14ac:dyDescent="0.25">
      <c r="B22" s="9">
        <v>3.9</v>
      </c>
      <c r="C22" s="61">
        <v>5.5</v>
      </c>
      <c r="D22" s="62">
        <v>1.57</v>
      </c>
    </row>
    <row r="23" spans="2:8" x14ac:dyDescent="0.25">
      <c r="B23" s="9">
        <v>4</v>
      </c>
      <c r="C23" s="63">
        <v>5.5</v>
      </c>
      <c r="D23" s="64">
        <v>1.52</v>
      </c>
    </row>
    <row r="24" spans="2:8" x14ac:dyDescent="0.25">
      <c r="B24" s="9">
        <v>4.0999999999999996</v>
      </c>
      <c r="C24" s="65">
        <v>5.6</v>
      </c>
      <c r="D24" s="66">
        <v>1.47</v>
      </c>
    </row>
    <row r="25" spans="2:8" x14ac:dyDescent="0.25">
      <c r="B25" s="9">
        <v>4.2</v>
      </c>
      <c r="C25" s="67">
        <v>5.6</v>
      </c>
      <c r="D25" s="68">
        <v>1.42</v>
      </c>
    </row>
    <row r="26" spans="2:8" x14ac:dyDescent="0.25">
      <c r="B26" s="9">
        <v>4.3</v>
      </c>
      <c r="C26" s="69">
        <v>5.7</v>
      </c>
      <c r="D26" s="70">
        <v>1.37</v>
      </c>
    </row>
    <row r="27" spans="2:8" x14ac:dyDescent="0.25">
      <c r="B27" s="9">
        <v>4.4000000000000004</v>
      </c>
      <c r="C27" s="71">
        <v>5.7</v>
      </c>
      <c r="D27" s="72">
        <v>1.32</v>
      </c>
    </row>
    <row r="28" spans="2:8" x14ac:dyDescent="0.25">
      <c r="B28" s="9">
        <v>4.5</v>
      </c>
      <c r="C28" s="73">
        <v>5.8</v>
      </c>
      <c r="D28" s="74">
        <v>1.28</v>
      </c>
    </row>
    <row r="29" spans="2:8" x14ac:dyDescent="0.25">
      <c r="B29" s="9">
        <v>4.5999999999999996</v>
      </c>
      <c r="C29" s="75">
        <v>5.8</v>
      </c>
      <c r="D29" s="76">
        <v>1.23</v>
      </c>
    </row>
    <row r="30" spans="2:8" x14ac:dyDescent="0.25">
      <c r="B30" s="9">
        <v>4.7</v>
      </c>
      <c r="C30" s="77">
        <v>5.9</v>
      </c>
      <c r="D30" s="78">
        <v>1.18</v>
      </c>
    </row>
    <row r="31" spans="2:8" x14ac:dyDescent="0.25">
      <c r="B31" s="9">
        <v>4.8</v>
      </c>
      <c r="C31" s="79">
        <v>5.9</v>
      </c>
      <c r="D31" s="80">
        <v>1.1299999999999999</v>
      </c>
    </row>
    <row r="32" spans="2:8" x14ac:dyDescent="0.25">
      <c r="B32" s="9">
        <v>4.9000000000000004</v>
      </c>
      <c r="C32" s="81">
        <v>6</v>
      </c>
      <c r="D32" s="82">
        <v>1.08</v>
      </c>
    </row>
    <row r="33" spans="2:4" x14ac:dyDescent="0.25">
      <c r="B33" s="9">
        <v>5</v>
      </c>
      <c r="C33" s="83">
        <v>6</v>
      </c>
      <c r="D33" s="84">
        <v>1.03</v>
      </c>
    </row>
    <row r="34" spans="2:4" x14ac:dyDescent="0.25">
      <c r="B34" s="9">
        <v>5.0999999999999996</v>
      </c>
      <c r="C34" s="85">
        <v>6.1</v>
      </c>
      <c r="D34" s="86">
        <v>0.98</v>
      </c>
    </row>
    <row r="35" spans="2:4" x14ac:dyDescent="0.25">
      <c r="B35" s="9">
        <v>5.2</v>
      </c>
      <c r="C35" s="87">
        <v>6.1</v>
      </c>
      <c r="D35" s="88">
        <v>0.93</v>
      </c>
    </row>
    <row r="36" spans="2:4" x14ac:dyDescent="0.25">
      <c r="B36" s="9">
        <v>5.3</v>
      </c>
      <c r="C36" s="89">
        <v>6.2</v>
      </c>
      <c r="D36" s="90">
        <v>0.88</v>
      </c>
    </row>
    <row r="37" spans="2:4" x14ac:dyDescent="0.25">
      <c r="B37" s="9">
        <v>5.4</v>
      </c>
      <c r="C37" s="91">
        <v>6.2</v>
      </c>
      <c r="D37" s="92">
        <v>0.83</v>
      </c>
    </row>
    <row r="38" spans="2:4" x14ac:dyDescent="0.25">
      <c r="B38" s="9">
        <v>5.5</v>
      </c>
      <c r="C38" s="93">
        <v>6.3</v>
      </c>
      <c r="D38" s="94">
        <v>0.79</v>
      </c>
    </row>
    <row r="39" spans="2:4" x14ac:dyDescent="0.25">
      <c r="B39" s="9">
        <v>5.6</v>
      </c>
      <c r="C39" s="95">
        <v>6.3</v>
      </c>
      <c r="D39" s="96">
        <v>0.74</v>
      </c>
    </row>
    <row r="40" spans="2:4" x14ac:dyDescent="0.25">
      <c r="B40" s="9">
        <v>5.7</v>
      </c>
      <c r="C40" s="97">
        <v>6.4</v>
      </c>
      <c r="D40" s="98">
        <v>0.69</v>
      </c>
    </row>
    <row r="41" spans="2:4" x14ac:dyDescent="0.25">
      <c r="B41" s="9">
        <v>5.8</v>
      </c>
      <c r="C41" s="99">
        <v>6.4</v>
      </c>
      <c r="D41" s="100">
        <v>0.64</v>
      </c>
    </row>
    <row r="42" spans="2:4" x14ac:dyDescent="0.25">
      <c r="B42" s="9">
        <v>5.9</v>
      </c>
      <c r="C42" s="101">
        <v>6.5</v>
      </c>
      <c r="D42" s="102">
        <v>0.59</v>
      </c>
    </row>
    <row r="43" spans="2:4" x14ac:dyDescent="0.25">
      <c r="B43" s="9">
        <v>6</v>
      </c>
      <c r="C43" s="103">
        <v>6.5</v>
      </c>
      <c r="D43" s="104">
        <v>0.54</v>
      </c>
    </row>
    <row r="44" spans="2:4" x14ac:dyDescent="0.25">
      <c r="B44" s="9">
        <v>6.1</v>
      </c>
      <c r="C44" s="105">
        <v>6.6</v>
      </c>
      <c r="D44" s="106">
        <v>0.49</v>
      </c>
    </row>
    <row r="45" spans="2:4" x14ac:dyDescent="0.25">
      <c r="B45" s="9">
        <v>6.2</v>
      </c>
      <c r="C45" s="107">
        <v>6.6</v>
      </c>
      <c r="D45" s="108">
        <v>0.44</v>
      </c>
    </row>
    <row r="46" spans="2:4" x14ac:dyDescent="0.25">
      <c r="B46" s="9">
        <v>6.3</v>
      </c>
      <c r="C46" s="109">
        <v>6.7</v>
      </c>
      <c r="D46" s="110">
        <v>0.39</v>
      </c>
    </row>
    <row r="47" spans="2:4" x14ac:dyDescent="0.25">
      <c r="B47" s="9">
        <v>6.4</v>
      </c>
      <c r="C47" s="111">
        <v>6.7</v>
      </c>
      <c r="D47" s="112">
        <v>0.34</v>
      </c>
    </row>
    <row r="48" spans="2:4" x14ac:dyDescent="0.25">
      <c r="B48" s="9">
        <v>6.5</v>
      </c>
      <c r="C48" s="113">
        <v>6.8</v>
      </c>
      <c r="D48" s="114">
        <v>0.3</v>
      </c>
    </row>
    <row r="49" spans="2:4" x14ac:dyDescent="0.25">
      <c r="B49" s="9">
        <v>6.6</v>
      </c>
      <c r="C49" s="115">
        <v>6.8</v>
      </c>
      <c r="D49" s="116">
        <v>0.25</v>
      </c>
    </row>
    <row r="50" spans="2:4" x14ac:dyDescent="0.25">
      <c r="B50" s="9">
        <v>6.7</v>
      </c>
      <c r="C50" s="117">
        <v>6.9</v>
      </c>
      <c r="D50" s="118">
        <v>0.2</v>
      </c>
    </row>
    <row r="51" spans="2:4" x14ac:dyDescent="0.25">
      <c r="B51" s="9">
        <v>6.8</v>
      </c>
      <c r="C51" s="119">
        <v>6.9</v>
      </c>
      <c r="D51" s="120">
        <v>0.15</v>
      </c>
    </row>
    <row r="52" spans="2:4" x14ac:dyDescent="0.25">
      <c r="B52" s="9">
        <v>6.9</v>
      </c>
      <c r="C52" s="121">
        <v>7</v>
      </c>
      <c r="D52" s="122">
        <v>0.1</v>
      </c>
    </row>
    <row r="53" spans="2:4" x14ac:dyDescent="0.25">
      <c r="B53" s="9">
        <v>7</v>
      </c>
      <c r="C53" s="123">
        <v>7</v>
      </c>
      <c r="D53" s="124">
        <v>0</v>
      </c>
    </row>
    <row r="54" spans="2:4" x14ac:dyDescent="0.25">
      <c r="B54" s="9">
        <v>7.1</v>
      </c>
      <c r="C54" s="125">
        <v>7.1</v>
      </c>
      <c r="D54" s="124">
        <v>0</v>
      </c>
    </row>
    <row r="55" spans="2:4" x14ac:dyDescent="0.25">
      <c r="B55" s="9">
        <v>7.2</v>
      </c>
      <c r="C55" s="126">
        <v>7.2</v>
      </c>
      <c r="D55" s="124">
        <v>0</v>
      </c>
    </row>
    <row r="56" spans="2:4" x14ac:dyDescent="0.25">
      <c r="B56" s="9">
        <v>7.3</v>
      </c>
      <c r="C56" s="127">
        <v>7.3</v>
      </c>
      <c r="D56" s="124">
        <v>0</v>
      </c>
    </row>
    <row r="57" spans="2:4" x14ac:dyDescent="0.25">
      <c r="B57" s="9">
        <v>7.4</v>
      </c>
      <c r="C57" s="128">
        <v>7.4</v>
      </c>
      <c r="D57" s="124">
        <v>0</v>
      </c>
    </row>
    <row r="58" spans="2:4" x14ac:dyDescent="0.25">
      <c r="B58" s="9">
        <v>7.5</v>
      </c>
      <c r="C58" s="89">
        <v>7.5</v>
      </c>
      <c r="D58" s="124">
        <v>0</v>
      </c>
    </row>
    <row r="59" spans="2:4" x14ac:dyDescent="0.25">
      <c r="B59" s="9">
        <v>7.6</v>
      </c>
      <c r="C59" s="129">
        <v>7.6</v>
      </c>
      <c r="D59" s="124">
        <v>0</v>
      </c>
    </row>
    <row r="60" spans="2:4" x14ac:dyDescent="0.25">
      <c r="B60" s="9">
        <v>7.7</v>
      </c>
      <c r="C60" s="130">
        <v>7.7</v>
      </c>
      <c r="D60" s="124">
        <v>0</v>
      </c>
    </row>
    <row r="61" spans="2:4" x14ac:dyDescent="0.25">
      <c r="B61" s="9">
        <v>7.8</v>
      </c>
      <c r="C61" s="131">
        <v>7.8</v>
      </c>
      <c r="D61" s="124">
        <v>0</v>
      </c>
    </row>
    <row r="62" spans="2:4" x14ac:dyDescent="0.25">
      <c r="B62" s="9">
        <v>7.9</v>
      </c>
      <c r="C62" s="132">
        <v>7.9</v>
      </c>
      <c r="D62" s="124">
        <v>0</v>
      </c>
    </row>
    <row r="63" spans="2:4" x14ac:dyDescent="0.25">
      <c r="B63" s="9">
        <v>8</v>
      </c>
      <c r="C63" s="133">
        <v>8</v>
      </c>
      <c r="D63" s="124">
        <v>0</v>
      </c>
    </row>
    <row r="64" spans="2:4" x14ac:dyDescent="0.25">
      <c r="B64" s="9">
        <v>8.1</v>
      </c>
      <c r="C64" s="134">
        <v>8.1</v>
      </c>
      <c r="D64" s="124">
        <v>0</v>
      </c>
    </row>
    <row r="65" spans="2:4" x14ac:dyDescent="0.25">
      <c r="B65" s="9">
        <v>8.1999999999999993</v>
      </c>
      <c r="C65" s="135">
        <v>8.1999999999999993</v>
      </c>
      <c r="D65" s="124">
        <v>0</v>
      </c>
    </row>
    <row r="66" spans="2:4" x14ac:dyDescent="0.25">
      <c r="B66" s="9">
        <v>8.3000000000000007</v>
      </c>
      <c r="C66" s="136">
        <v>8.3000000000000007</v>
      </c>
      <c r="D66" s="124">
        <v>0</v>
      </c>
    </row>
    <row r="67" spans="2:4" x14ac:dyDescent="0.25">
      <c r="B67" s="9">
        <v>8.4</v>
      </c>
      <c r="C67" s="137">
        <v>8.4</v>
      </c>
      <c r="D67" s="124">
        <v>0</v>
      </c>
    </row>
    <row r="68" spans="2:4" x14ac:dyDescent="0.25">
      <c r="B68" s="9">
        <v>8.5</v>
      </c>
      <c r="C68" s="138">
        <v>8.5</v>
      </c>
      <c r="D68" s="124">
        <v>0</v>
      </c>
    </row>
    <row r="69" spans="2:4" x14ac:dyDescent="0.25">
      <c r="B69" s="9">
        <v>8.6</v>
      </c>
      <c r="C69" s="139">
        <v>8.6</v>
      </c>
      <c r="D69" s="124">
        <v>0</v>
      </c>
    </row>
    <row r="70" spans="2:4" x14ac:dyDescent="0.25">
      <c r="B70" s="9">
        <v>8.6999999999999993</v>
      </c>
      <c r="C70" s="140">
        <v>8.6999999999999993</v>
      </c>
      <c r="D70" s="124">
        <v>0</v>
      </c>
    </row>
    <row r="71" spans="2:4" x14ac:dyDescent="0.25">
      <c r="B71" s="9">
        <v>8.8000000000000007</v>
      </c>
      <c r="C71" s="117">
        <v>8.8000000000000007</v>
      </c>
      <c r="D71" s="124">
        <v>0</v>
      </c>
    </row>
    <row r="72" spans="2:4" x14ac:dyDescent="0.25">
      <c r="B72" s="9">
        <v>8.9</v>
      </c>
      <c r="C72" s="119">
        <v>8.9</v>
      </c>
      <c r="D72" s="124">
        <v>0</v>
      </c>
    </row>
    <row r="73" spans="2:4" x14ac:dyDescent="0.25">
      <c r="B73" s="9">
        <v>9</v>
      </c>
      <c r="C73" s="121">
        <v>9</v>
      </c>
      <c r="D73" s="124">
        <v>0</v>
      </c>
    </row>
    <row r="74" spans="2:4" x14ac:dyDescent="0.25">
      <c r="B74" s="141"/>
      <c r="C74" s="141"/>
      <c r="D74" s="141"/>
    </row>
    <row r="75" spans="2:4" x14ac:dyDescent="0.25">
      <c r="B75" s="141"/>
      <c r="C75" s="141"/>
      <c r="D75" s="141"/>
    </row>
    <row r="76" spans="2:4" x14ac:dyDescent="0.25">
      <c r="B76" s="141"/>
      <c r="C76" s="141"/>
      <c r="D76" s="141"/>
    </row>
    <row r="77" spans="2:4" x14ac:dyDescent="0.25">
      <c r="B77" s="141"/>
      <c r="C77" s="141"/>
      <c r="D77" s="141"/>
    </row>
    <row r="78" spans="2:4" x14ac:dyDescent="0.25">
      <c r="B78" s="141"/>
      <c r="C78" s="141"/>
      <c r="D78" s="141"/>
    </row>
    <row r="79" spans="2:4" x14ac:dyDescent="0.25">
      <c r="B79" s="141"/>
      <c r="C79" s="141"/>
      <c r="D79" s="141"/>
    </row>
    <row r="80" spans="2:4" x14ac:dyDescent="0.25">
      <c r="B80" s="141"/>
      <c r="C80" s="141"/>
      <c r="D80" s="141"/>
    </row>
    <row r="81" spans="2:4" x14ac:dyDescent="0.25">
      <c r="B81" s="141"/>
      <c r="C81" s="141"/>
      <c r="D81" s="141"/>
    </row>
    <row r="82" spans="2:4" x14ac:dyDescent="0.25">
      <c r="B82" s="141"/>
      <c r="C82" s="141"/>
      <c r="D82" s="141"/>
    </row>
    <row r="83" spans="2:4" x14ac:dyDescent="0.25">
      <c r="B83" s="141"/>
      <c r="C83" s="141"/>
      <c r="D83" s="141"/>
    </row>
    <row r="84" spans="2:4" x14ac:dyDescent="0.25">
      <c r="B84" s="141"/>
      <c r="C84" s="141"/>
      <c r="D84" s="141"/>
    </row>
    <row r="85" spans="2:4" x14ac:dyDescent="0.25">
      <c r="B85" s="141"/>
      <c r="C85" s="141"/>
      <c r="D85" s="141"/>
    </row>
    <row r="86" spans="2:4" x14ac:dyDescent="0.25">
      <c r="B86" s="141"/>
      <c r="C86" s="141"/>
      <c r="D86" s="141"/>
    </row>
    <row r="87" spans="2:4" x14ac:dyDescent="0.25">
      <c r="B87" s="141"/>
      <c r="C87" s="141"/>
      <c r="D87" s="141"/>
    </row>
    <row r="88" spans="2:4" x14ac:dyDescent="0.25">
      <c r="B88" s="141"/>
      <c r="C88" s="141"/>
      <c r="D88" s="141"/>
    </row>
    <row r="89" spans="2:4" x14ac:dyDescent="0.25">
      <c r="B89" s="141"/>
      <c r="C89" s="141"/>
      <c r="D89" s="141"/>
    </row>
    <row r="90" spans="2:4" x14ac:dyDescent="0.25">
      <c r="B90" s="141"/>
      <c r="C90" s="141"/>
      <c r="D90" s="141"/>
    </row>
    <row r="91" spans="2:4" x14ac:dyDescent="0.25">
      <c r="B91" s="141"/>
      <c r="C91" s="141"/>
      <c r="D91" s="141"/>
    </row>
    <row r="92" spans="2:4" x14ac:dyDescent="0.25">
      <c r="B92" s="141"/>
      <c r="C92" s="141"/>
      <c r="D92" s="141"/>
    </row>
    <row r="93" spans="2:4" x14ac:dyDescent="0.25">
      <c r="B93" s="141"/>
      <c r="C93" s="141"/>
      <c r="D93" s="141"/>
    </row>
    <row r="94" spans="2:4" x14ac:dyDescent="0.25">
      <c r="B94" s="141"/>
      <c r="C94" s="141"/>
      <c r="D94" s="141"/>
    </row>
    <row r="95" spans="2:4" x14ac:dyDescent="0.25">
      <c r="B95" s="141"/>
      <c r="C95" s="141"/>
      <c r="D95" s="141"/>
    </row>
    <row r="96" spans="2:4" x14ac:dyDescent="0.25">
      <c r="B96" s="141"/>
      <c r="C96" s="141"/>
      <c r="D96" s="141"/>
    </row>
    <row r="97" spans="2:4" x14ac:dyDescent="0.25">
      <c r="B97" s="141"/>
      <c r="C97" s="141"/>
      <c r="D97" s="141"/>
    </row>
    <row r="98" spans="2:4" x14ac:dyDescent="0.25">
      <c r="B98" s="141"/>
      <c r="C98" s="141"/>
      <c r="D98" s="141"/>
    </row>
    <row r="99" spans="2:4" x14ac:dyDescent="0.25">
      <c r="B99" s="141"/>
      <c r="C99" s="141"/>
      <c r="D99" s="141"/>
    </row>
    <row r="100" spans="2:4" x14ac:dyDescent="0.25">
      <c r="B100" s="141"/>
      <c r="C100" s="141"/>
      <c r="D100" s="141"/>
    </row>
    <row r="101" spans="2:4" x14ac:dyDescent="0.25">
      <c r="B101" s="141"/>
      <c r="C101" s="141"/>
      <c r="D101" s="141"/>
    </row>
    <row r="102" spans="2:4" x14ac:dyDescent="0.25">
      <c r="B102" s="141"/>
      <c r="C102" s="141"/>
      <c r="D102" s="141"/>
    </row>
    <row r="103" spans="2:4" x14ac:dyDescent="0.25">
      <c r="B103" s="141"/>
      <c r="C103" s="141"/>
      <c r="D103" s="141"/>
    </row>
    <row r="104" spans="2:4" x14ac:dyDescent="0.25">
      <c r="B104" s="141"/>
      <c r="C104" s="141"/>
      <c r="D104" s="141"/>
    </row>
    <row r="105" spans="2:4" x14ac:dyDescent="0.25">
      <c r="B105" s="141"/>
      <c r="C105" s="141"/>
      <c r="D105" s="141"/>
    </row>
    <row r="106" spans="2:4" x14ac:dyDescent="0.25">
      <c r="B106" s="141"/>
      <c r="C106" s="141"/>
      <c r="D106" s="141"/>
    </row>
    <row r="107" spans="2:4" x14ac:dyDescent="0.25">
      <c r="B107" s="141"/>
      <c r="C107" s="141"/>
      <c r="D107" s="141"/>
    </row>
    <row r="108" spans="2:4" x14ac:dyDescent="0.25">
      <c r="B108" s="141"/>
      <c r="C108" s="141"/>
      <c r="D108" s="141"/>
    </row>
    <row r="109" spans="2:4" x14ac:dyDescent="0.25">
      <c r="B109" s="141"/>
      <c r="C109" s="141"/>
      <c r="D109" s="141"/>
    </row>
    <row r="110" spans="2:4" x14ac:dyDescent="0.25">
      <c r="B110" s="141"/>
      <c r="C110" s="141"/>
      <c r="D110" s="141"/>
    </row>
    <row r="111" spans="2:4" x14ac:dyDescent="0.25">
      <c r="B111" s="141"/>
      <c r="C111" s="141"/>
      <c r="D111" s="141"/>
    </row>
    <row r="112" spans="2:4" x14ac:dyDescent="0.25">
      <c r="B112" s="141"/>
      <c r="C112" s="141"/>
      <c r="D112" s="141"/>
    </row>
    <row r="113" spans="2:4" x14ac:dyDescent="0.25">
      <c r="B113" s="141"/>
      <c r="C113" s="141"/>
      <c r="D113" s="141"/>
    </row>
    <row r="114" spans="2:4" x14ac:dyDescent="0.25">
      <c r="B114" s="141"/>
      <c r="C114" s="141"/>
      <c r="D114" s="141"/>
    </row>
    <row r="115" spans="2:4" x14ac:dyDescent="0.25">
      <c r="B115" s="141"/>
      <c r="C115" s="141"/>
      <c r="D115" s="141"/>
    </row>
    <row r="116" spans="2:4" x14ac:dyDescent="0.25">
      <c r="B116" s="141"/>
      <c r="C116" s="141"/>
      <c r="D116" s="141"/>
    </row>
    <row r="117" spans="2:4" x14ac:dyDescent="0.25">
      <c r="B117" s="141"/>
      <c r="C117" s="141"/>
      <c r="D117" s="141"/>
    </row>
    <row r="118" spans="2:4" x14ac:dyDescent="0.25">
      <c r="B118" s="141"/>
      <c r="C118" s="141"/>
      <c r="D118" s="141"/>
    </row>
    <row r="119" spans="2:4" x14ac:dyDescent="0.25">
      <c r="B119" s="141"/>
      <c r="C119" s="141"/>
      <c r="D119" s="141"/>
    </row>
    <row r="120" spans="2:4" x14ac:dyDescent="0.25">
      <c r="B120" s="141"/>
      <c r="C120" s="141"/>
      <c r="D120" s="141"/>
    </row>
    <row r="121" spans="2:4" x14ac:dyDescent="0.25">
      <c r="B121" s="141"/>
      <c r="C121" s="141"/>
      <c r="D121" s="141"/>
    </row>
    <row r="122" spans="2:4" x14ac:dyDescent="0.25">
      <c r="B122" s="141"/>
      <c r="C122" s="141"/>
      <c r="D122" s="141"/>
    </row>
    <row r="123" spans="2:4" x14ac:dyDescent="0.25">
      <c r="B123" s="141"/>
      <c r="C123" s="141"/>
      <c r="D123" s="141"/>
    </row>
    <row r="124" spans="2:4" x14ac:dyDescent="0.25">
      <c r="B124" s="141"/>
      <c r="C124" s="141"/>
      <c r="D124" s="141"/>
    </row>
    <row r="125" spans="2:4" x14ac:dyDescent="0.25">
      <c r="B125" s="141"/>
      <c r="C125" s="141"/>
      <c r="D125" s="141"/>
    </row>
    <row r="126" spans="2:4" x14ac:dyDescent="0.25">
      <c r="B126" s="141"/>
      <c r="C126" s="141"/>
      <c r="D126" s="141"/>
    </row>
    <row r="127" spans="2:4" x14ac:dyDescent="0.25">
      <c r="B127" s="141"/>
      <c r="C127" s="141"/>
      <c r="D127" s="141"/>
    </row>
    <row r="128" spans="2:4" x14ac:dyDescent="0.25">
      <c r="B128" s="141"/>
      <c r="C128" s="141"/>
      <c r="D128" s="141"/>
    </row>
    <row r="129" spans="2:4" x14ac:dyDescent="0.25">
      <c r="B129" s="141"/>
      <c r="C129" s="141"/>
      <c r="D129" s="141"/>
    </row>
    <row r="130" spans="2:4" x14ac:dyDescent="0.25">
      <c r="B130" s="141"/>
      <c r="C130" s="141"/>
      <c r="D130" s="141"/>
    </row>
    <row r="131" spans="2:4" x14ac:dyDescent="0.25">
      <c r="B131" s="141"/>
      <c r="C131" s="141"/>
      <c r="D131" s="141"/>
    </row>
    <row r="132" spans="2:4" x14ac:dyDescent="0.25">
      <c r="B132" s="141"/>
      <c r="C132" s="141"/>
      <c r="D132" s="141"/>
    </row>
    <row r="133" spans="2:4" x14ac:dyDescent="0.25">
      <c r="B133" s="141"/>
      <c r="C133" s="141"/>
      <c r="D133" s="141"/>
    </row>
    <row r="134" spans="2:4" x14ac:dyDescent="0.25">
      <c r="B134" s="141"/>
      <c r="C134" s="141"/>
      <c r="D134" s="141"/>
    </row>
    <row r="135" spans="2:4" x14ac:dyDescent="0.25">
      <c r="B135" s="141"/>
      <c r="C135" s="141"/>
      <c r="D135" s="141"/>
    </row>
    <row r="136" spans="2:4" x14ac:dyDescent="0.25">
      <c r="B136" s="141"/>
      <c r="C136" s="141"/>
      <c r="D136" s="141"/>
    </row>
    <row r="137" spans="2:4" x14ac:dyDescent="0.25">
      <c r="B137" s="141"/>
      <c r="C137" s="141"/>
      <c r="D137" s="141"/>
    </row>
    <row r="138" spans="2:4" x14ac:dyDescent="0.25">
      <c r="B138" s="141"/>
      <c r="C138" s="141"/>
      <c r="D138" s="141"/>
    </row>
    <row r="139" spans="2:4" x14ac:dyDescent="0.25">
      <c r="B139" s="141"/>
      <c r="C139" s="141"/>
      <c r="D139" s="141"/>
    </row>
    <row r="140" spans="2:4" x14ac:dyDescent="0.25">
      <c r="B140" s="141"/>
      <c r="C140" s="141"/>
      <c r="D140" s="141"/>
    </row>
    <row r="141" spans="2:4" x14ac:dyDescent="0.25">
      <c r="B141" s="141"/>
      <c r="C141" s="141"/>
      <c r="D141" s="141"/>
    </row>
    <row r="142" spans="2:4" x14ac:dyDescent="0.25">
      <c r="B142" s="141"/>
      <c r="C142" s="141"/>
      <c r="D142" s="141"/>
    </row>
    <row r="143" spans="2:4" x14ac:dyDescent="0.25">
      <c r="B143" s="141"/>
      <c r="C143" s="141"/>
      <c r="D143" s="141"/>
    </row>
    <row r="144" spans="2:4" x14ac:dyDescent="0.25">
      <c r="B144" s="141"/>
      <c r="C144" s="141"/>
      <c r="D144" s="141"/>
    </row>
    <row r="145" spans="2:4" x14ac:dyDescent="0.25">
      <c r="B145" s="141"/>
      <c r="C145" s="141"/>
      <c r="D145" s="141"/>
    </row>
    <row r="146" spans="2:4" x14ac:dyDescent="0.25">
      <c r="B146" s="141"/>
      <c r="C146" s="141"/>
      <c r="D146" s="141"/>
    </row>
    <row r="147" spans="2:4" x14ac:dyDescent="0.25">
      <c r="B147" s="141"/>
      <c r="C147" s="141"/>
      <c r="D147" s="141"/>
    </row>
    <row r="148" spans="2:4" x14ac:dyDescent="0.25">
      <c r="B148" s="141"/>
      <c r="C148" s="141"/>
      <c r="D148" s="141"/>
    </row>
    <row r="149" spans="2:4" x14ac:dyDescent="0.25">
      <c r="B149" s="141"/>
      <c r="C149" s="141"/>
      <c r="D149" s="141"/>
    </row>
    <row r="150" spans="2:4" x14ac:dyDescent="0.25">
      <c r="B150" s="141"/>
      <c r="C150" s="141"/>
      <c r="D150" s="141"/>
    </row>
    <row r="151" spans="2:4" x14ac:dyDescent="0.25">
      <c r="B151" s="141"/>
      <c r="C151" s="141"/>
      <c r="D151" s="141"/>
    </row>
    <row r="152" spans="2:4" x14ac:dyDescent="0.25">
      <c r="B152" s="141"/>
      <c r="C152" s="141"/>
      <c r="D152" s="141"/>
    </row>
    <row r="153" spans="2:4" x14ac:dyDescent="0.25">
      <c r="B153" s="141"/>
      <c r="C153" s="141"/>
      <c r="D153" s="141"/>
    </row>
    <row r="154" spans="2:4" x14ac:dyDescent="0.25">
      <c r="B154" s="141"/>
      <c r="C154" s="141"/>
      <c r="D154" s="141"/>
    </row>
    <row r="155" spans="2:4" x14ac:dyDescent="0.25">
      <c r="B155" s="141"/>
      <c r="C155" s="141"/>
      <c r="D155" s="141"/>
    </row>
    <row r="156" spans="2:4" x14ac:dyDescent="0.25">
      <c r="B156" s="141"/>
      <c r="C156" s="141"/>
      <c r="D156" s="141"/>
    </row>
    <row r="157" spans="2:4" x14ac:dyDescent="0.25">
      <c r="B157" s="141"/>
      <c r="C157" s="141"/>
      <c r="D157" s="141"/>
    </row>
    <row r="158" spans="2:4" x14ac:dyDescent="0.25">
      <c r="B158" s="141"/>
      <c r="C158" s="141"/>
      <c r="D158" s="141"/>
    </row>
    <row r="159" spans="2:4" x14ac:dyDescent="0.25">
      <c r="B159" s="141"/>
      <c r="C159" s="141"/>
      <c r="D159" s="141"/>
    </row>
    <row r="160" spans="2:4" x14ac:dyDescent="0.25">
      <c r="B160" s="141"/>
      <c r="C160" s="141"/>
      <c r="D160" s="141"/>
    </row>
    <row r="161" spans="2:4" x14ac:dyDescent="0.25">
      <c r="B161" s="141"/>
      <c r="C161" s="141"/>
      <c r="D161" s="141"/>
    </row>
    <row r="162" spans="2:4" x14ac:dyDescent="0.25">
      <c r="B162" s="141"/>
      <c r="C162" s="141"/>
      <c r="D162" s="141"/>
    </row>
    <row r="163" spans="2:4" x14ac:dyDescent="0.25">
      <c r="B163" s="141"/>
      <c r="C163" s="141"/>
      <c r="D163" s="141"/>
    </row>
    <row r="164" spans="2:4" x14ac:dyDescent="0.25">
      <c r="B164" s="141"/>
      <c r="C164" s="141"/>
      <c r="D164" s="141"/>
    </row>
    <row r="165" spans="2:4" x14ac:dyDescent="0.25">
      <c r="B165" s="141"/>
      <c r="C165" s="141"/>
      <c r="D165" s="141"/>
    </row>
    <row r="166" spans="2:4" x14ac:dyDescent="0.25">
      <c r="B166" s="141"/>
      <c r="C166" s="141"/>
      <c r="D166" s="141"/>
    </row>
    <row r="167" spans="2:4" x14ac:dyDescent="0.25">
      <c r="B167" s="141"/>
      <c r="C167" s="141"/>
      <c r="D167" s="141"/>
    </row>
    <row r="168" spans="2:4" x14ac:dyDescent="0.25">
      <c r="B168" s="141"/>
      <c r="C168" s="141"/>
      <c r="D168" s="141"/>
    </row>
    <row r="169" spans="2:4" x14ac:dyDescent="0.25">
      <c r="B169" s="141"/>
      <c r="C169" s="141"/>
      <c r="D169" s="141"/>
    </row>
    <row r="170" spans="2:4" x14ac:dyDescent="0.25">
      <c r="B170" s="141"/>
      <c r="C170" s="141"/>
      <c r="D170" s="141"/>
    </row>
    <row r="171" spans="2:4" x14ac:dyDescent="0.25">
      <c r="B171" s="141"/>
      <c r="C171" s="141"/>
      <c r="D171" s="141"/>
    </row>
    <row r="172" spans="2:4" x14ac:dyDescent="0.25">
      <c r="B172" s="141"/>
      <c r="C172" s="141"/>
      <c r="D172" s="141"/>
    </row>
    <row r="173" spans="2:4" x14ac:dyDescent="0.25">
      <c r="B173" s="141"/>
      <c r="C173" s="141"/>
      <c r="D173" s="141"/>
    </row>
    <row r="174" spans="2:4" x14ac:dyDescent="0.25">
      <c r="B174" s="141"/>
      <c r="C174" s="141"/>
      <c r="D174" s="141"/>
    </row>
    <row r="175" spans="2:4" x14ac:dyDescent="0.25">
      <c r="B175" s="141"/>
      <c r="C175" s="141"/>
      <c r="D175" s="141"/>
    </row>
    <row r="176" spans="2:4" x14ac:dyDescent="0.25">
      <c r="B176" s="141"/>
      <c r="C176" s="141"/>
      <c r="D176" s="141"/>
    </row>
    <row r="177" spans="2:4" x14ac:dyDescent="0.25">
      <c r="B177" s="141"/>
      <c r="C177" s="141"/>
      <c r="D177" s="141"/>
    </row>
    <row r="178" spans="2:4" x14ac:dyDescent="0.25">
      <c r="B178" s="141"/>
      <c r="C178" s="141"/>
      <c r="D178" s="141"/>
    </row>
    <row r="179" spans="2:4" x14ac:dyDescent="0.25">
      <c r="B179" s="141"/>
      <c r="C179" s="141"/>
      <c r="D179" s="141"/>
    </row>
    <row r="180" spans="2:4" x14ac:dyDescent="0.25">
      <c r="B180" s="141"/>
      <c r="C180" s="141"/>
      <c r="D180" s="141"/>
    </row>
    <row r="181" spans="2:4" x14ac:dyDescent="0.25">
      <c r="B181" s="141"/>
      <c r="C181" s="141"/>
      <c r="D181" s="141"/>
    </row>
    <row r="182" spans="2:4" x14ac:dyDescent="0.25">
      <c r="B182" s="141"/>
      <c r="C182" s="141"/>
      <c r="D182" s="141"/>
    </row>
    <row r="183" spans="2:4" x14ac:dyDescent="0.25">
      <c r="B183" s="141"/>
      <c r="C183" s="141"/>
      <c r="D183" s="141"/>
    </row>
    <row r="184" spans="2:4" x14ac:dyDescent="0.25">
      <c r="B184" s="141"/>
      <c r="C184" s="141"/>
      <c r="D184" s="141"/>
    </row>
    <row r="185" spans="2:4" x14ac:dyDescent="0.25">
      <c r="B185" s="141"/>
      <c r="C185" s="141"/>
      <c r="D185" s="141"/>
    </row>
    <row r="186" spans="2:4" x14ac:dyDescent="0.25">
      <c r="B186" s="141"/>
      <c r="C186" s="141"/>
      <c r="D186" s="141"/>
    </row>
    <row r="187" spans="2:4" x14ac:dyDescent="0.25">
      <c r="B187" s="141"/>
      <c r="C187" s="141"/>
      <c r="D187" s="141"/>
    </row>
    <row r="188" spans="2:4" x14ac:dyDescent="0.25">
      <c r="B188" s="141"/>
      <c r="C188" s="141"/>
      <c r="D188" s="141"/>
    </row>
    <row r="189" spans="2:4" x14ac:dyDescent="0.25">
      <c r="B189" s="141"/>
      <c r="C189" s="141"/>
      <c r="D189" s="141"/>
    </row>
    <row r="190" spans="2:4" x14ac:dyDescent="0.25">
      <c r="B190" s="141"/>
      <c r="C190" s="141"/>
      <c r="D190" s="141"/>
    </row>
    <row r="191" spans="2:4" x14ac:dyDescent="0.25">
      <c r="B191" s="141"/>
      <c r="C191" s="141"/>
      <c r="D191" s="141"/>
    </row>
    <row r="192" spans="2:4" x14ac:dyDescent="0.25">
      <c r="B192" s="141"/>
      <c r="C192" s="141"/>
      <c r="D192" s="141"/>
    </row>
    <row r="193" spans="2:4" x14ac:dyDescent="0.25">
      <c r="B193" s="141"/>
      <c r="C193" s="141"/>
      <c r="D193" s="141"/>
    </row>
    <row r="194" spans="2:4" x14ac:dyDescent="0.25">
      <c r="B194" s="141"/>
      <c r="C194" s="141"/>
      <c r="D194" s="141"/>
    </row>
    <row r="195" spans="2:4" x14ac:dyDescent="0.25">
      <c r="B195" s="141"/>
      <c r="C195" s="141"/>
      <c r="D195" s="141"/>
    </row>
    <row r="196" spans="2:4" x14ac:dyDescent="0.25">
      <c r="B196" s="141"/>
      <c r="C196" s="141"/>
      <c r="D196" s="141"/>
    </row>
    <row r="197" spans="2:4" x14ac:dyDescent="0.25">
      <c r="B197" s="141"/>
      <c r="C197" s="141"/>
      <c r="D197" s="141"/>
    </row>
    <row r="198" spans="2:4" x14ac:dyDescent="0.25">
      <c r="B198" s="141"/>
      <c r="C198" s="141"/>
      <c r="D198" s="141"/>
    </row>
    <row r="199" spans="2:4" x14ac:dyDescent="0.25">
      <c r="B199" s="141"/>
      <c r="C199" s="141"/>
      <c r="D199" s="141"/>
    </row>
    <row r="200" spans="2:4" x14ac:dyDescent="0.25">
      <c r="B200" s="141"/>
      <c r="C200" s="141"/>
      <c r="D200" s="141"/>
    </row>
    <row r="201" spans="2:4" x14ac:dyDescent="0.25">
      <c r="B201" s="141"/>
      <c r="C201" s="141"/>
      <c r="D201" s="141"/>
    </row>
    <row r="202" spans="2:4" x14ac:dyDescent="0.25">
      <c r="B202" s="141"/>
      <c r="C202" s="141"/>
      <c r="D202" s="141"/>
    </row>
    <row r="203" spans="2:4" x14ac:dyDescent="0.25">
      <c r="B203" s="141"/>
      <c r="C203" s="141"/>
      <c r="D203" s="141"/>
    </row>
    <row r="204" spans="2:4" x14ac:dyDescent="0.25">
      <c r="B204" s="141"/>
      <c r="C204" s="141"/>
      <c r="D204" s="141"/>
    </row>
    <row r="205" spans="2:4" x14ac:dyDescent="0.25">
      <c r="B205" s="141"/>
      <c r="C205" s="141"/>
      <c r="D205" s="141"/>
    </row>
    <row r="206" spans="2:4" x14ac:dyDescent="0.25">
      <c r="B206" s="141"/>
      <c r="C206" s="141"/>
      <c r="D206" s="141"/>
    </row>
    <row r="207" spans="2:4" x14ac:dyDescent="0.25">
      <c r="B207" s="141"/>
      <c r="C207" s="141"/>
      <c r="D207" s="141"/>
    </row>
    <row r="208" spans="2:4" x14ac:dyDescent="0.25">
      <c r="B208" s="141"/>
      <c r="C208" s="141"/>
      <c r="D208" s="141"/>
    </row>
    <row r="209" spans="2:4" x14ac:dyDescent="0.25">
      <c r="B209" s="141"/>
      <c r="C209" s="141"/>
      <c r="D209" s="141"/>
    </row>
    <row r="210" spans="2:4" x14ac:dyDescent="0.25">
      <c r="B210" s="141"/>
      <c r="C210" s="141"/>
      <c r="D210" s="141"/>
    </row>
    <row r="211" spans="2:4" x14ac:dyDescent="0.25">
      <c r="B211" s="141"/>
      <c r="C211" s="141"/>
      <c r="D211" s="141"/>
    </row>
    <row r="212" spans="2:4" x14ac:dyDescent="0.25">
      <c r="B212" s="141"/>
      <c r="C212" s="141"/>
      <c r="D212" s="141"/>
    </row>
    <row r="213" spans="2:4" x14ac:dyDescent="0.25">
      <c r="B213" s="141"/>
      <c r="C213" s="141"/>
      <c r="D213" s="141"/>
    </row>
    <row r="214" spans="2:4" x14ac:dyDescent="0.25">
      <c r="B214" s="141"/>
      <c r="C214" s="141"/>
      <c r="D214" s="141"/>
    </row>
    <row r="215" spans="2:4" x14ac:dyDescent="0.25">
      <c r="B215" s="141"/>
      <c r="C215" s="141"/>
      <c r="D215" s="141"/>
    </row>
    <row r="216" spans="2:4" x14ac:dyDescent="0.25">
      <c r="B216" s="141"/>
      <c r="C216" s="141"/>
      <c r="D216" s="141"/>
    </row>
    <row r="217" spans="2:4" x14ac:dyDescent="0.25">
      <c r="B217" s="141"/>
      <c r="C217" s="141"/>
      <c r="D217" s="141"/>
    </row>
    <row r="218" spans="2:4" x14ac:dyDescent="0.25">
      <c r="B218" s="141"/>
      <c r="C218" s="141"/>
      <c r="D218" s="141"/>
    </row>
    <row r="219" spans="2:4" x14ac:dyDescent="0.25">
      <c r="B219" s="141"/>
      <c r="C219" s="141"/>
      <c r="D219" s="141"/>
    </row>
    <row r="220" spans="2:4" x14ac:dyDescent="0.25">
      <c r="B220" s="141"/>
      <c r="C220" s="141"/>
      <c r="D220" s="141"/>
    </row>
    <row r="221" spans="2:4" x14ac:dyDescent="0.25">
      <c r="B221" s="141"/>
      <c r="C221" s="141"/>
      <c r="D221" s="141"/>
    </row>
    <row r="222" spans="2:4" x14ac:dyDescent="0.25">
      <c r="B222" s="141"/>
      <c r="C222" s="141"/>
      <c r="D222" s="141"/>
    </row>
    <row r="223" spans="2:4" x14ac:dyDescent="0.25">
      <c r="B223" s="141"/>
      <c r="C223" s="141"/>
      <c r="D223" s="141"/>
    </row>
    <row r="224" spans="2:4" x14ac:dyDescent="0.25">
      <c r="B224" s="141"/>
      <c r="C224" s="141"/>
      <c r="D224" s="141"/>
    </row>
    <row r="225" spans="2:4" x14ac:dyDescent="0.25">
      <c r="B225" s="141"/>
      <c r="C225" s="141"/>
      <c r="D225" s="141"/>
    </row>
    <row r="226" spans="2:4" x14ac:dyDescent="0.25">
      <c r="B226" s="141"/>
      <c r="C226" s="141"/>
      <c r="D226" s="141"/>
    </row>
    <row r="227" spans="2:4" x14ac:dyDescent="0.25">
      <c r="B227" s="141"/>
      <c r="C227" s="141"/>
      <c r="D227" s="141"/>
    </row>
    <row r="228" spans="2:4" x14ac:dyDescent="0.25">
      <c r="B228" s="141"/>
      <c r="C228" s="141"/>
      <c r="D228" s="141"/>
    </row>
    <row r="229" spans="2:4" x14ac:dyDescent="0.25">
      <c r="B229" s="141"/>
      <c r="C229" s="141"/>
      <c r="D229" s="141"/>
    </row>
    <row r="230" spans="2:4" x14ac:dyDescent="0.25">
      <c r="B230" s="141"/>
      <c r="C230" s="141"/>
      <c r="D230" s="141"/>
    </row>
    <row r="231" spans="2:4" x14ac:dyDescent="0.25">
      <c r="B231" s="141"/>
      <c r="C231" s="141"/>
      <c r="D231" s="141"/>
    </row>
    <row r="232" spans="2:4" x14ac:dyDescent="0.25">
      <c r="B232" s="141"/>
      <c r="C232" s="141"/>
      <c r="D232" s="141"/>
    </row>
    <row r="233" spans="2:4" x14ac:dyDescent="0.25">
      <c r="B233" s="141"/>
      <c r="C233" s="141"/>
      <c r="D233" s="141"/>
    </row>
    <row r="234" spans="2:4" x14ac:dyDescent="0.25">
      <c r="B234" s="141"/>
      <c r="C234" s="141"/>
      <c r="D234" s="141"/>
    </row>
    <row r="235" spans="2:4" x14ac:dyDescent="0.25">
      <c r="B235" s="141"/>
      <c r="C235" s="141"/>
      <c r="D235" s="141"/>
    </row>
    <row r="236" spans="2:4" x14ac:dyDescent="0.25">
      <c r="B236" s="141"/>
      <c r="C236" s="141"/>
      <c r="D236" s="141"/>
    </row>
    <row r="237" spans="2:4" x14ac:dyDescent="0.25">
      <c r="B237" s="141"/>
      <c r="C237" s="141"/>
      <c r="D237" s="141"/>
    </row>
    <row r="238" spans="2:4" x14ac:dyDescent="0.25">
      <c r="B238" s="141"/>
      <c r="C238" s="141"/>
      <c r="D238" s="141"/>
    </row>
    <row r="239" spans="2:4" x14ac:dyDescent="0.25">
      <c r="B239" s="141"/>
      <c r="C239" s="141"/>
      <c r="D239" s="141"/>
    </row>
    <row r="240" spans="2:4" x14ac:dyDescent="0.25">
      <c r="B240" s="141"/>
      <c r="C240" s="141"/>
      <c r="D240" s="141"/>
    </row>
    <row r="241" spans="2:4" x14ac:dyDescent="0.25">
      <c r="B241" s="141"/>
      <c r="C241" s="141"/>
      <c r="D241" s="141"/>
    </row>
    <row r="242" spans="2:4" x14ac:dyDescent="0.25">
      <c r="B242" s="141"/>
      <c r="C242" s="141"/>
      <c r="D242" s="141"/>
    </row>
    <row r="243" spans="2:4" x14ac:dyDescent="0.25">
      <c r="B243" s="141"/>
      <c r="C243" s="141"/>
      <c r="D243" s="141"/>
    </row>
    <row r="244" spans="2:4" x14ac:dyDescent="0.25">
      <c r="B244" s="141"/>
      <c r="C244" s="141"/>
      <c r="D244" s="141"/>
    </row>
    <row r="245" spans="2:4" x14ac:dyDescent="0.25">
      <c r="B245" s="141"/>
      <c r="C245" s="141"/>
      <c r="D245" s="141"/>
    </row>
    <row r="246" spans="2:4" x14ac:dyDescent="0.25">
      <c r="B246" s="141"/>
      <c r="C246" s="141"/>
      <c r="D246" s="141"/>
    </row>
    <row r="247" spans="2:4" x14ac:dyDescent="0.25">
      <c r="B247" s="141"/>
      <c r="C247" s="141"/>
      <c r="D247" s="141"/>
    </row>
    <row r="248" spans="2:4" x14ac:dyDescent="0.25">
      <c r="B248" s="141"/>
      <c r="C248" s="141"/>
      <c r="D248" s="141"/>
    </row>
    <row r="249" spans="2:4" x14ac:dyDescent="0.25">
      <c r="B249" s="141"/>
      <c r="C249" s="141"/>
      <c r="D249" s="141"/>
    </row>
    <row r="250" spans="2:4" x14ac:dyDescent="0.25">
      <c r="B250" s="141"/>
      <c r="C250" s="141"/>
      <c r="D250" s="141"/>
    </row>
    <row r="251" spans="2:4" x14ac:dyDescent="0.25">
      <c r="B251" s="141"/>
      <c r="C251" s="141"/>
      <c r="D251" s="141"/>
    </row>
    <row r="252" spans="2:4" x14ac:dyDescent="0.25">
      <c r="B252" s="141"/>
      <c r="C252" s="141"/>
      <c r="D252" s="141"/>
    </row>
    <row r="253" spans="2:4" x14ac:dyDescent="0.25">
      <c r="B253" s="141"/>
      <c r="C253" s="141"/>
      <c r="D253" s="141"/>
    </row>
    <row r="254" spans="2:4" x14ac:dyDescent="0.25">
      <c r="B254" s="141"/>
      <c r="C254" s="141"/>
      <c r="D254" s="141"/>
    </row>
    <row r="255" spans="2:4" x14ac:dyDescent="0.25">
      <c r="B255" s="141"/>
      <c r="C255" s="141"/>
      <c r="D255" s="141"/>
    </row>
    <row r="256" spans="2:4" x14ac:dyDescent="0.25">
      <c r="B256" s="141"/>
      <c r="C256" s="141"/>
      <c r="D256" s="141"/>
    </row>
    <row r="257" spans="2:4" x14ac:dyDescent="0.25">
      <c r="B257" s="141"/>
      <c r="C257" s="141"/>
      <c r="D257" s="141"/>
    </row>
    <row r="258" spans="2:4" x14ac:dyDescent="0.25">
      <c r="B258" s="141"/>
      <c r="C258" s="141"/>
      <c r="D258" s="141"/>
    </row>
    <row r="259" spans="2:4" x14ac:dyDescent="0.25">
      <c r="B259" s="141"/>
      <c r="C259" s="141"/>
      <c r="D259" s="141"/>
    </row>
    <row r="260" spans="2:4" x14ac:dyDescent="0.25">
      <c r="B260" s="141"/>
      <c r="C260" s="141"/>
      <c r="D260" s="141"/>
    </row>
    <row r="261" spans="2:4" x14ac:dyDescent="0.25">
      <c r="B261" s="141"/>
      <c r="C261" s="141"/>
      <c r="D261" s="141"/>
    </row>
    <row r="262" spans="2:4" x14ac:dyDescent="0.25">
      <c r="B262" s="141"/>
      <c r="C262" s="141"/>
      <c r="D262" s="141"/>
    </row>
    <row r="263" spans="2:4" x14ac:dyDescent="0.25">
      <c r="B263" s="141"/>
      <c r="C263" s="141"/>
      <c r="D263" s="141"/>
    </row>
  </sheetData>
  <sheetProtection algorithmName="SHA-512" hashValue="Gn7jrWRSP7aQAbqadiOr8WMcAn3X6hOo13kJZbdYfr25lvQniyI6WN+UpAx6qAQR9s9PUs71SUxViCHz5Xsqwg==" saltValue="kynrnlex1IGjFD5UfeKtxA==" spinCount="100000" sheet="1" objects="1" scenarios="1"/>
  <mergeCells count="2">
    <mergeCell ref="C1:D1"/>
    <mergeCell ref="F1:K1"/>
  </mergeCells>
  <conditionalFormatting sqref="A16:A25">
    <cfRule type="colorScale" priority="1">
      <colorScale>
        <cfvo type="min"/>
        <cfvo type="max"/>
        <color rgb="FF6AA84F"/>
        <color rgb="FFCC0000"/>
      </colorScale>
    </cfRule>
  </conditionalFormatting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120C7-5736-42F7-BCFD-064EE7ED00C9}">
  <dimension ref="B1:M263"/>
  <sheetViews>
    <sheetView workbookViewId="0">
      <selection activeCell="F5" sqref="F5"/>
    </sheetView>
  </sheetViews>
  <sheetFormatPr defaultColWidth="12.42578125" defaultRowHeight="13.5" x14ac:dyDescent="0.25"/>
  <cols>
    <col min="1" max="1" width="7.140625" style="3" customWidth="1"/>
    <col min="2" max="2" width="12.85546875" style="3" customWidth="1"/>
    <col min="3" max="3" width="26.140625" style="3" bestFit="1" customWidth="1"/>
    <col min="4" max="4" width="33.140625" style="142" bestFit="1" customWidth="1"/>
    <col min="5" max="5" width="12.140625" style="3" customWidth="1"/>
    <col min="6" max="6" width="12.42578125" style="3"/>
    <col min="7" max="12" width="8.140625" style="3" customWidth="1"/>
    <col min="13" max="16384" width="12.42578125" style="3"/>
  </cols>
  <sheetData>
    <row r="1" spans="2:13" ht="24.75" customHeight="1" thickBot="1" x14ac:dyDescent="0.3">
      <c r="B1" s="2" t="s">
        <v>13</v>
      </c>
      <c r="C1" s="568" t="s">
        <v>1</v>
      </c>
      <c r="D1" s="569"/>
      <c r="F1" s="570" t="s">
        <v>2</v>
      </c>
      <c r="G1" s="571"/>
      <c r="H1" s="571"/>
      <c r="I1" s="571"/>
      <c r="J1" s="571"/>
      <c r="K1" s="571"/>
      <c r="L1" s="4"/>
    </row>
    <row r="2" spans="2:13" x14ac:dyDescent="0.25">
      <c r="B2" s="6" t="s">
        <v>3</v>
      </c>
      <c r="C2" s="7" t="s">
        <v>4</v>
      </c>
      <c r="D2" s="8" t="s">
        <v>5</v>
      </c>
      <c r="F2" s="4" t="s">
        <v>14</v>
      </c>
      <c r="G2" s="4"/>
      <c r="H2" s="4"/>
      <c r="I2" s="4"/>
    </row>
    <row r="3" spans="2:13" x14ac:dyDescent="0.25">
      <c r="B3" s="9">
        <v>2</v>
      </c>
      <c r="C3" s="10">
        <v>3.6</v>
      </c>
      <c r="D3" s="11">
        <v>1.62</v>
      </c>
      <c r="E3" s="143"/>
      <c r="G3" s="12" t="s">
        <v>3</v>
      </c>
      <c r="H3" s="12" t="s">
        <v>7</v>
      </c>
      <c r="I3" s="13" t="s">
        <v>8</v>
      </c>
    </row>
    <row r="4" spans="2:13" x14ac:dyDescent="0.25">
      <c r="B4" s="9">
        <v>2.1</v>
      </c>
      <c r="C4" s="144">
        <v>3.7</v>
      </c>
      <c r="D4" s="15">
        <v>1.59</v>
      </c>
      <c r="E4" s="143"/>
      <c r="F4" s="16" t="s">
        <v>9</v>
      </c>
      <c r="G4" s="17">
        <v>2</v>
      </c>
      <c r="H4" s="145">
        <v>3.62</v>
      </c>
      <c r="I4" s="19">
        <f>H4-G4</f>
        <v>1.62</v>
      </c>
    </row>
    <row r="5" spans="2:13" x14ac:dyDescent="0.25">
      <c r="B5" s="9">
        <v>2.2000000000000002</v>
      </c>
      <c r="C5" s="146">
        <v>3.8</v>
      </c>
      <c r="D5" s="21">
        <v>1.56</v>
      </c>
      <c r="E5" s="143"/>
      <c r="F5" s="16" t="s">
        <v>10</v>
      </c>
      <c r="G5" s="17">
        <v>6.9</v>
      </c>
      <c r="H5" s="18">
        <v>7</v>
      </c>
      <c r="I5" s="19">
        <f>H5-G5</f>
        <v>9.9999999999999645E-2</v>
      </c>
    </row>
    <row r="6" spans="2:13" x14ac:dyDescent="0.25">
      <c r="B6" s="9">
        <v>2.2999999999999998</v>
      </c>
      <c r="C6" s="147">
        <v>3.8</v>
      </c>
      <c r="D6" s="148">
        <v>1.53</v>
      </c>
      <c r="E6" s="143"/>
    </row>
    <row r="7" spans="2:13" x14ac:dyDescent="0.25">
      <c r="B7" s="9">
        <v>2.4</v>
      </c>
      <c r="C7" s="149">
        <v>3.9</v>
      </c>
      <c r="D7" s="25">
        <v>1.5</v>
      </c>
      <c r="E7" s="143"/>
      <c r="F7" s="26" t="s">
        <v>11</v>
      </c>
      <c r="G7" s="27">
        <f>H5-H4</f>
        <v>3.38</v>
      </c>
    </row>
    <row r="8" spans="2:13" x14ac:dyDescent="0.25">
      <c r="B8" s="9">
        <v>2.5</v>
      </c>
      <c r="C8" s="150">
        <v>4</v>
      </c>
      <c r="D8" s="151">
        <v>1.46</v>
      </c>
      <c r="E8" s="143"/>
      <c r="F8" s="26" t="s">
        <v>12</v>
      </c>
      <c r="G8" s="30">
        <f>(G5-G4)*10</f>
        <v>49</v>
      </c>
    </row>
    <row r="9" spans="2:13" x14ac:dyDescent="0.25">
      <c r="B9" s="9">
        <v>2.6</v>
      </c>
      <c r="C9" s="152">
        <v>4</v>
      </c>
      <c r="D9" s="153">
        <v>1.43</v>
      </c>
      <c r="E9" s="143"/>
      <c r="F9" s="33" t="s">
        <v>5</v>
      </c>
      <c r="G9" s="34">
        <f>G7/G8</f>
        <v>6.8979591836734688E-2</v>
      </c>
    </row>
    <row r="10" spans="2:13" x14ac:dyDescent="0.25">
      <c r="B10" s="9">
        <v>2.7</v>
      </c>
      <c r="C10" s="154">
        <v>4.0999999999999996</v>
      </c>
      <c r="D10" s="155">
        <v>1.4</v>
      </c>
      <c r="E10" s="143"/>
    </row>
    <row r="11" spans="2:13" x14ac:dyDescent="0.25">
      <c r="B11" s="9">
        <v>2.8</v>
      </c>
      <c r="C11" s="156">
        <v>4.2</v>
      </c>
      <c r="D11" s="157">
        <v>1.37</v>
      </c>
      <c r="E11" s="143"/>
    </row>
    <row r="12" spans="2:13" x14ac:dyDescent="0.25">
      <c r="B12" s="9">
        <v>2.9</v>
      </c>
      <c r="C12" s="158">
        <v>4.2</v>
      </c>
      <c r="D12" s="159">
        <v>1.34</v>
      </c>
      <c r="E12" s="143"/>
      <c r="G12" s="41"/>
      <c r="H12" s="41"/>
      <c r="I12" s="41"/>
      <c r="J12" s="41"/>
      <c r="K12" s="41"/>
      <c r="L12" s="41"/>
      <c r="M12" s="41"/>
    </row>
    <row r="13" spans="2:13" x14ac:dyDescent="0.25">
      <c r="B13" s="9">
        <v>3</v>
      </c>
      <c r="C13" s="160">
        <v>4.3</v>
      </c>
      <c r="D13" s="161">
        <v>1.31</v>
      </c>
      <c r="E13" s="143"/>
      <c r="G13" s="41"/>
      <c r="H13" s="41"/>
      <c r="I13" s="41"/>
      <c r="J13" s="41"/>
      <c r="K13" s="41"/>
      <c r="L13" s="41"/>
      <c r="M13" s="41"/>
    </row>
    <row r="14" spans="2:13" x14ac:dyDescent="0.25">
      <c r="B14" s="9">
        <v>3.1</v>
      </c>
      <c r="C14" s="162">
        <v>4.4000000000000004</v>
      </c>
      <c r="D14" s="163">
        <v>1.28</v>
      </c>
      <c r="E14" s="143"/>
      <c r="F14" s="41"/>
      <c r="G14" s="46"/>
      <c r="H14" s="46"/>
      <c r="I14" s="46"/>
      <c r="J14" s="46"/>
      <c r="K14" s="46"/>
      <c r="L14" s="46"/>
      <c r="M14" s="46"/>
    </row>
    <row r="15" spans="2:13" x14ac:dyDescent="0.25">
      <c r="B15" s="9">
        <v>3.2</v>
      </c>
      <c r="C15" s="164">
        <v>4.4000000000000004</v>
      </c>
      <c r="D15" s="165">
        <v>1.25</v>
      </c>
      <c r="E15" s="143"/>
      <c r="F15" s="41"/>
      <c r="G15" s="46"/>
      <c r="H15" s="46"/>
      <c r="I15" s="46"/>
      <c r="J15" s="46"/>
      <c r="K15" s="46"/>
      <c r="L15" s="46"/>
      <c r="M15" s="46"/>
    </row>
    <row r="16" spans="2:13" x14ac:dyDescent="0.25">
      <c r="B16" s="9">
        <v>3.3</v>
      </c>
      <c r="C16" s="39">
        <v>4.5</v>
      </c>
      <c r="D16" s="166">
        <v>1.22</v>
      </c>
      <c r="E16" s="143"/>
    </row>
    <row r="17" spans="2:8" x14ac:dyDescent="0.25">
      <c r="B17" s="9">
        <v>3.4</v>
      </c>
      <c r="C17" s="167">
        <v>4.5999999999999996</v>
      </c>
      <c r="D17" s="168">
        <v>1.19</v>
      </c>
      <c r="E17" s="143"/>
      <c r="F17" s="41"/>
    </row>
    <row r="18" spans="2:8" x14ac:dyDescent="0.25">
      <c r="B18" s="9">
        <v>3.5</v>
      </c>
      <c r="C18" s="169">
        <v>4.7</v>
      </c>
      <c r="D18" s="170">
        <v>1.1499999999999999</v>
      </c>
      <c r="E18" s="143"/>
      <c r="F18" s="41"/>
      <c r="G18" s="41"/>
      <c r="H18" s="41"/>
    </row>
    <row r="19" spans="2:8" x14ac:dyDescent="0.25">
      <c r="B19" s="9">
        <v>3.6</v>
      </c>
      <c r="C19" s="171">
        <v>4.7</v>
      </c>
      <c r="D19" s="172">
        <v>1.1200000000000001</v>
      </c>
      <c r="E19" s="143"/>
      <c r="F19" s="41"/>
      <c r="G19" s="41"/>
      <c r="H19" s="41"/>
    </row>
    <row r="20" spans="2:8" x14ac:dyDescent="0.25">
      <c r="B20" s="9">
        <v>3.7</v>
      </c>
      <c r="C20" s="173">
        <v>4.8</v>
      </c>
      <c r="D20" s="174">
        <v>1.0900000000000001</v>
      </c>
      <c r="E20" s="143"/>
      <c r="F20" s="41"/>
      <c r="G20" s="41"/>
      <c r="H20" s="41"/>
    </row>
    <row r="21" spans="2:8" x14ac:dyDescent="0.25">
      <c r="B21" s="9">
        <v>3.8</v>
      </c>
      <c r="C21" s="175">
        <v>4.9000000000000004</v>
      </c>
      <c r="D21" s="176">
        <v>1.06</v>
      </c>
      <c r="E21" s="143"/>
      <c r="F21" s="41"/>
      <c r="G21" s="41"/>
      <c r="H21" s="41"/>
    </row>
    <row r="22" spans="2:8" x14ac:dyDescent="0.25">
      <c r="B22" s="9">
        <v>3.9</v>
      </c>
      <c r="C22" s="177">
        <v>4.9000000000000004</v>
      </c>
      <c r="D22" s="178">
        <v>1.03</v>
      </c>
      <c r="E22" s="143"/>
    </row>
    <row r="23" spans="2:8" x14ac:dyDescent="0.25">
      <c r="B23" s="9">
        <v>4</v>
      </c>
      <c r="C23" s="179">
        <v>5</v>
      </c>
      <c r="D23" s="180">
        <v>1</v>
      </c>
      <c r="E23" s="143"/>
    </row>
    <row r="24" spans="2:8" x14ac:dyDescent="0.25">
      <c r="B24" s="9">
        <v>4.0999999999999996</v>
      </c>
      <c r="C24" s="181">
        <v>5.0999999999999996</v>
      </c>
      <c r="D24" s="182">
        <v>0.97</v>
      </c>
      <c r="E24" s="143"/>
    </row>
    <row r="25" spans="2:8" x14ac:dyDescent="0.25">
      <c r="B25" s="9">
        <v>4.2</v>
      </c>
      <c r="C25" s="183">
        <v>5.0999999999999996</v>
      </c>
      <c r="D25" s="184">
        <v>0.94</v>
      </c>
      <c r="E25" s="143"/>
    </row>
    <row r="26" spans="2:8" x14ac:dyDescent="0.25">
      <c r="B26" s="9">
        <v>4.3</v>
      </c>
      <c r="C26" s="53">
        <v>5.2</v>
      </c>
      <c r="D26" s="185">
        <v>0.91</v>
      </c>
      <c r="E26" s="143"/>
    </row>
    <row r="27" spans="2:8" x14ac:dyDescent="0.25">
      <c r="B27" s="9">
        <v>4.4000000000000004</v>
      </c>
      <c r="C27" s="186">
        <v>5.3</v>
      </c>
      <c r="D27" s="187">
        <v>0.88</v>
      </c>
      <c r="E27" s="143"/>
    </row>
    <row r="28" spans="2:8" x14ac:dyDescent="0.25">
      <c r="B28" s="9">
        <v>4.5</v>
      </c>
      <c r="C28" s="188">
        <v>5.3</v>
      </c>
      <c r="D28" s="189">
        <v>0.84</v>
      </c>
      <c r="E28" s="143"/>
    </row>
    <row r="29" spans="2:8" x14ac:dyDescent="0.25">
      <c r="B29" s="9">
        <v>4.5999999999999996</v>
      </c>
      <c r="C29" s="57">
        <v>5.4</v>
      </c>
      <c r="D29" s="190">
        <v>0.81</v>
      </c>
      <c r="E29" s="143"/>
    </row>
    <row r="30" spans="2:8" x14ac:dyDescent="0.25">
      <c r="B30" s="9">
        <v>4.7</v>
      </c>
      <c r="C30" s="191">
        <v>5.5</v>
      </c>
      <c r="D30" s="192">
        <v>0.78</v>
      </c>
      <c r="E30" s="143"/>
    </row>
    <row r="31" spans="2:8" x14ac:dyDescent="0.25">
      <c r="B31" s="9">
        <v>4.8</v>
      </c>
      <c r="C31" s="193">
        <v>5.6</v>
      </c>
      <c r="D31" s="194">
        <v>0.75</v>
      </c>
      <c r="E31" s="143"/>
    </row>
    <row r="32" spans="2:8" x14ac:dyDescent="0.25">
      <c r="B32" s="9">
        <v>4.9000000000000004</v>
      </c>
      <c r="C32" s="195">
        <v>5.6</v>
      </c>
      <c r="D32" s="196">
        <v>0.72</v>
      </c>
      <c r="E32" s="143"/>
    </row>
    <row r="33" spans="2:5" x14ac:dyDescent="0.25">
      <c r="B33" s="9">
        <v>5</v>
      </c>
      <c r="C33" s="197">
        <v>5.7</v>
      </c>
      <c r="D33" s="198">
        <v>0.69</v>
      </c>
      <c r="E33" s="143"/>
    </row>
    <row r="34" spans="2:5" x14ac:dyDescent="0.25">
      <c r="B34" s="9">
        <v>5.0999999999999996</v>
      </c>
      <c r="C34" s="63">
        <v>5.8</v>
      </c>
      <c r="D34" s="199">
        <v>0.66</v>
      </c>
      <c r="E34" s="143"/>
    </row>
    <row r="35" spans="2:5" x14ac:dyDescent="0.25">
      <c r="B35" s="9">
        <v>5.2</v>
      </c>
      <c r="C35" s="200">
        <v>5.8</v>
      </c>
      <c r="D35" s="201">
        <v>0.63</v>
      </c>
      <c r="E35" s="143"/>
    </row>
    <row r="36" spans="2:5" x14ac:dyDescent="0.25">
      <c r="B36" s="9">
        <v>5.3</v>
      </c>
      <c r="C36" s="202">
        <v>5.9</v>
      </c>
      <c r="D36" s="203">
        <v>0.6</v>
      </c>
      <c r="E36" s="143"/>
    </row>
    <row r="37" spans="2:5" x14ac:dyDescent="0.25">
      <c r="B37" s="9">
        <v>5.4</v>
      </c>
      <c r="C37" s="204">
        <v>6</v>
      </c>
      <c r="D37" s="205">
        <v>0.56999999999999995</v>
      </c>
      <c r="E37" s="143"/>
    </row>
    <row r="38" spans="2:5" x14ac:dyDescent="0.25">
      <c r="B38" s="9">
        <v>5.5</v>
      </c>
      <c r="C38" s="206">
        <v>6</v>
      </c>
      <c r="D38" s="207">
        <v>0.53</v>
      </c>
      <c r="E38" s="143"/>
    </row>
    <row r="39" spans="2:5" x14ac:dyDescent="0.25">
      <c r="B39" s="9">
        <v>5.6</v>
      </c>
      <c r="C39" s="208">
        <v>6.1</v>
      </c>
      <c r="D39" s="209">
        <v>0.5</v>
      </c>
      <c r="E39" s="143"/>
    </row>
    <row r="40" spans="2:5" x14ac:dyDescent="0.25">
      <c r="B40" s="9">
        <v>5.7</v>
      </c>
      <c r="C40" s="210">
        <v>6.2</v>
      </c>
      <c r="D40" s="96">
        <v>0.47</v>
      </c>
      <c r="E40" s="143"/>
    </row>
    <row r="41" spans="2:5" x14ac:dyDescent="0.25">
      <c r="B41" s="9">
        <v>5.8</v>
      </c>
      <c r="C41" s="211">
        <v>6.2</v>
      </c>
      <c r="D41" s="212">
        <v>0.44</v>
      </c>
      <c r="E41" s="143"/>
    </row>
    <row r="42" spans="2:5" x14ac:dyDescent="0.25">
      <c r="B42" s="9">
        <v>5.9</v>
      </c>
      <c r="C42" s="73">
        <v>6.3</v>
      </c>
      <c r="D42" s="213">
        <v>0.41</v>
      </c>
      <c r="E42" s="143"/>
    </row>
    <row r="43" spans="2:5" x14ac:dyDescent="0.25">
      <c r="B43" s="9">
        <v>6</v>
      </c>
      <c r="C43" s="214">
        <v>6.4</v>
      </c>
      <c r="D43" s="215">
        <v>0.38</v>
      </c>
      <c r="E43" s="143"/>
    </row>
    <row r="44" spans="2:5" x14ac:dyDescent="0.25">
      <c r="B44" s="9">
        <v>6.1</v>
      </c>
      <c r="C44" s="216">
        <v>6.4</v>
      </c>
      <c r="D44" s="217">
        <v>0.35</v>
      </c>
      <c r="E44" s="143"/>
    </row>
    <row r="45" spans="2:5" x14ac:dyDescent="0.25">
      <c r="B45" s="9">
        <v>6.2</v>
      </c>
      <c r="C45" s="218">
        <v>6.5</v>
      </c>
      <c r="D45" s="106">
        <v>0.32</v>
      </c>
      <c r="E45" s="143"/>
    </row>
    <row r="46" spans="2:5" x14ac:dyDescent="0.25">
      <c r="B46" s="9">
        <v>6.3</v>
      </c>
      <c r="C46" s="219">
        <v>6.6</v>
      </c>
      <c r="D46" s="108">
        <v>0.28999999999999998</v>
      </c>
      <c r="E46" s="143"/>
    </row>
    <row r="47" spans="2:5" x14ac:dyDescent="0.25">
      <c r="B47" s="9">
        <v>6.4</v>
      </c>
      <c r="C47" s="220">
        <v>6.7</v>
      </c>
      <c r="D47" s="110">
        <v>0.26</v>
      </c>
      <c r="E47" s="143"/>
    </row>
    <row r="48" spans="2:5" x14ac:dyDescent="0.25">
      <c r="B48" s="9">
        <v>6.5</v>
      </c>
      <c r="C48" s="125">
        <v>6.7</v>
      </c>
      <c r="D48" s="112">
        <v>0.22</v>
      </c>
      <c r="E48" s="143"/>
    </row>
    <row r="49" spans="2:5" x14ac:dyDescent="0.25">
      <c r="B49" s="9">
        <v>6.6</v>
      </c>
      <c r="C49" s="221">
        <v>6.8</v>
      </c>
      <c r="D49" s="114">
        <v>0.19</v>
      </c>
      <c r="E49" s="143"/>
    </row>
    <row r="50" spans="2:5" x14ac:dyDescent="0.25">
      <c r="B50" s="9">
        <v>6.7</v>
      </c>
      <c r="C50" s="83">
        <v>6.9</v>
      </c>
      <c r="D50" s="116">
        <v>0.16</v>
      </c>
      <c r="E50" s="143"/>
    </row>
    <row r="51" spans="2:5" x14ac:dyDescent="0.25">
      <c r="B51" s="9">
        <v>6.8</v>
      </c>
      <c r="C51" s="222">
        <v>6.9</v>
      </c>
      <c r="D51" s="223">
        <v>0.13</v>
      </c>
      <c r="E51" s="143"/>
    </row>
    <row r="52" spans="2:5" x14ac:dyDescent="0.25">
      <c r="B52" s="9">
        <v>6.9</v>
      </c>
      <c r="C52" s="224">
        <v>7</v>
      </c>
      <c r="D52" s="225">
        <v>0.1</v>
      </c>
      <c r="E52" s="143"/>
    </row>
    <row r="53" spans="2:5" x14ac:dyDescent="0.25">
      <c r="B53" s="9">
        <v>7</v>
      </c>
      <c r="C53" s="224">
        <v>7</v>
      </c>
      <c r="D53" s="124">
        <v>0</v>
      </c>
      <c r="E53" s="143"/>
    </row>
    <row r="54" spans="2:5" x14ac:dyDescent="0.25">
      <c r="B54" s="9">
        <v>7.1</v>
      </c>
      <c r="C54" s="87">
        <v>7.1</v>
      </c>
      <c r="D54" s="124">
        <v>0</v>
      </c>
      <c r="E54" s="143"/>
    </row>
    <row r="55" spans="2:5" x14ac:dyDescent="0.25">
      <c r="B55" s="9">
        <v>7.2</v>
      </c>
      <c r="C55" s="89">
        <v>7.2</v>
      </c>
      <c r="D55" s="124">
        <v>0</v>
      </c>
      <c r="E55" s="143"/>
    </row>
    <row r="56" spans="2:5" x14ac:dyDescent="0.25">
      <c r="B56" s="9">
        <v>7.3</v>
      </c>
      <c r="C56" s="226">
        <v>7.3</v>
      </c>
      <c r="D56" s="124">
        <v>0</v>
      </c>
      <c r="E56" s="143"/>
    </row>
    <row r="57" spans="2:5" x14ac:dyDescent="0.25">
      <c r="B57" s="9">
        <v>7.4</v>
      </c>
      <c r="C57" s="227">
        <v>7.4</v>
      </c>
      <c r="D57" s="124">
        <v>0</v>
      </c>
      <c r="E57" s="143"/>
    </row>
    <row r="58" spans="2:5" x14ac:dyDescent="0.25">
      <c r="B58" s="9">
        <v>7.5</v>
      </c>
      <c r="C58" s="228">
        <v>7.5</v>
      </c>
      <c r="D58" s="124">
        <v>0</v>
      </c>
      <c r="E58" s="143"/>
    </row>
    <row r="59" spans="2:5" x14ac:dyDescent="0.25">
      <c r="B59" s="9">
        <v>7.6</v>
      </c>
      <c r="C59" s="229">
        <v>7.6</v>
      </c>
      <c r="D59" s="124">
        <v>0</v>
      </c>
      <c r="E59" s="143"/>
    </row>
    <row r="60" spans="2:5" x14ac:dyDescent="0.25">
      <c r="B60" s="9">
        <v>7.7</v>
      </c>
      <c r="C60" s="230">
        <v>7.7</v>
      </c>
      <c r="D60" s="124">
        <v>0</v>
      </c>
      <c r="E60" s="143"/>
    </row>
    <row r="61" spans="2:5" x14ac:dyDescent="0.25">
      <c r="B61" s="9">
        <v>7.8</v>
      </c>
      <c r="C61" s="133">
        <v>7.8</v>
      </c>
      <c r="D61" s="124">
        <v>0</v>
      </c>
      <c r="E61" s="143"/>
    </row>
    <row r="62" spans="2:5" x14ac:dyDescent="0.25">
      <c r="B62" s="9">
        <v>7.9</v>
      </c>
      <c r="C62" s="231">
        <v>7.9</v>
      </c>
      <c r="D62" s="124">
        <v>0</v>
      </c>
      <c r="E62" s="143"/>
    </row>
    <row r="63" spans="2:5" x14ac:dyDescent="0.25">
      <c r="B63" s="9">
        <v>8</v>
      </c>
      <c r="C63" s="232">
        <v>8</v>
      </c>
      <c r="D63" s="124">
        <v>0</v>
      </c>
      <c r="E63" s="143"/>
    </row>
    <row r="64" spans="2:5" x14ac:dyDescent="0.25">
      <c r="B64" s="9">
        <v>8.1</v>
      </c>
      <c r="C64" s="105">
        <v>8.1</v>
      </c>
      <c r="D64" s="124">
        <v>0</v>
      </c>
    </row>
    <row r="65" spans="2:4" x14ac:dyDescent="0.25">
      <c r="B65" s="9">
        <v>8.1999999999999993</v>
      </c>
      <c r="C65" s="233">
        <v>8.1999999999999993</v>
      </c>
      <c r="D65" s="124">
        <v>0</v>
      </c>
    </row>
    <row r="66" spans="2:4" x14ac:dyDescent="0.25">
      <c r="B66" s="9">
        <v>8.3000000000000007</v>
      </c>
      <c r="C66" s="234">
        <v>8.3000000000000007</v>
      </c>
      <c r="D66" s="124">
        <v>0</v>
      </c>
    </row>
    <row r="67" spans="2:4" x14ac:dyDescent="0.25">
      <c r="B67" s="9">
        <v>8.4</v>
      </c>
      <c r="C67" s="138">
        <v>8.4</v>
      </c>
      <c r="D67" s="124">
        <v>0</v>
      </c>
    </row>
    <row r="68" spans="2:4" x14ac:dyDescent="0.25">
      <c r="B68" s="9">
        <v>8.5</v>
      </c>
      <c r="C68" s="235">
        <v>8.5</v>
      </c>
      <c r="D68" s="124">
        <v>0</v>
      </c>
    </row>
    <row r="69" spans="2:4" x14ac:dyDescent="0.25">
      <c r="B69" s="9">
        <v>8.6</v>
      </c>
      <c r="C69" s="236">
        <v>8.6</v>
      </c>
      <c r="D69" s="124">
        <v>0</v>
      </c>
    </row>
    <row r="70" spans="2:4" x14ac:dyDescent="0.25">
      <c r="B70" s="9">
        <v>8.6999999999999993</v>
      </c>
      <c r="C70" s="237">
        <v>8.6999999999999993</v>
      </c>
      <c r="D70" s="124">
        <v>0</v>
      </c>
    </row>
    <row r="71" spans="2:4" x14ac:dyDescent="0.25">
      <c r="B71" s="9">
        <v>8.8000000000000007</v>
      </c>
      <c r="C71" s="238">
        <v>8.8000000000000007</v>
      </c>
      <c r="D71" s="124">
        <v>0</v>
      </c>
    </row>
    <row r="72" spans="2:4" x14ac:dyDescent="0.25">
      <c r="B72" s="9">
        <v>8.9</v>
      </c>
      <c r="C72" s="239">
        <v>8.9</v>
      </c>
      <c r="D72" s="124">
        <v>0</v>
      </c>
    </row>
    <row r="73" spans="2:4" x14ac:dyDescent="0.25">
      <c r="B73" s="9">
        <v>9</v>
      </c>
      <c r="C73" s="121">
        <v>9</v>
      </c>
      <c r="D73" s="124">
        <v>0</v>
      </c>
    </row>
    <row r="74" spans="2:4" x14ac:dyDescent="0.25">
      <c r="B74" s="240"/>
      <c r="C74" s="240"/>
      <c r="D74" s="141"/>
    </row>
    <row r="75" spans="2:4" x14ac:dyDescent="0.25">
      <c r="B75" s="240"/>
      <c r="C75" s="240"/>
      <c r="D75" s="141"/>
    </row>
    <row r="76" spans="2:4" x14ac:dyDescent="0.25">
      <c r="B76" s="240"/>
      <c r="C76" s="240"/>
      <c r="D76" s="141"/>
    </row>
    <row r="77" spans="2:4" x14ac:dyDescent="0.25">
      <c r="B77" s="240"/>
      <c r="C77" s="240"/>
      <c r="D77" s="141"/>
    </row>
    <row r="78" spans="2:4" x14ac:dyDescent="0.25">
      <c r="B78" s="240"/>
      <c r="C78" s="240"/>
      <c r="D78" s="141"/>
    </row>
    <row r="79" spans="2:4" x14ac:dyDescent="0.25">
      <c r="B79" s="240"/>
      <c r="C79" s="240"/>
      <c r="D79" s="141"/>
    </row>
    <row r="80" spans="2:4" x14ac:dyDescent="0.25">
      <c r="B80" s="240"/>
      <c r="C80" s="240"/>
      <c r="D80" s="141"/>
    </row>
    <row r="81" spans="2:4" x14ac:dyDescent="0.25">
      <c r="B81" s="240"/>
      <c r="C81" s="240"/>
      <c r="D81" s="141"/>
    </row>
    <row r="82" spans="2:4" x14ac:dyDescent="0.25">
      <c r="B82" s="240"/>
      <c r="C82" s="240"/>
      <c r="D82" s="141"/>
    </row>
    <row r="83" spans="2:4" x14ac:dyDescent="0.25">
      <c r="B83" s="240"/>
      <c r="C83" s="240"/>
      <c r="D83" s="141"/>
    </row>
    <row r="84" spans="2:4" x14ac:dyDescent="0.25">
      <c r="B84" s="240"/>
      <c r="C84" s="240"/>
      <c r="D84" s="141"/>
    </row>
    <row r="85" spans="2:4" x14ac:dyDescent="0.25">
      <c r="B85" s="240"/>
      <c r="C85" s="240"/>
      <c r="D85" s="141"/>
    </row>
    <row r="86" spans="2:4" x14ac:dyDescent="0.25">
      <c r="B86" s="240"/>
      <c r="C86" s="240"/>
      <c r="D86" s="141"/>
    </row>
    <row r="87" spans="2:4" x14ac:dyDescent="0.25">
      <c r="B87" s="240"/>
      <c r="C87" s="240"/>
      <c r="D87" s="141"/>
    </row>
    <row r="88" spans="2:4" x14ac:dyDescent="0.25">
      <c r="B88" s="240"/>
      <c r="C88" s="240"/>
      <c r="D88" s="141"/>
    </row>
    <row r="89" spans="2:4" x14ac:dyDescent="0.25">
      <c r="B89" s="240"/>
      <c r="C89" s="240"/>
      <c r="D89" s="141"/>
    </row>
    <row r="90" spans="2:4" x14ac:dyDescent="0.25">
      <c r="B90" s="240"/>
      <c r="C90" s="240"/>
      <c r="D90" s="141"/>
    </row>
    <row r="91" spans="2:4" x14ac:dyDescent="0.25">
      <c r="B91" s="240"/>
      <c r="C91" s="240"/>
      <c r="D91" s="141"/>
    </row>
    <row r="92" spans="2:4" x14ac:dyDescent="0.25">
      <c r="B92" s="240"/>
      <c r="C92" s="240"/>
      <c r="D92" s="141"/>
    </row>
    <row r="93" spans="2:4" x14ac:dyDescent="0.25">
      <c r="B93" s="240"/>
      <c r="C93" s="240"/>
      <c r="D93" s="141"/>
    </row>
    <row r="94" spans="2:4" x14ac:dyDescent="0.25">
      <c r="B94" s="240"/>
      <c r="C94" s="240"/>
      <c r="D94" s="141"/>
    </row>
    <row r="95" spans="2:4" x14ac:dyDescent="0.25">
      <c r="B95" s="240"/>
      <c r="C95" s="240"/>
      <c r="D95" s="141"/>
    </row>
    <row r="96" spans="2:4" x14ac:dyDescent="0.25">
      <c r="B96" s="240"/>
      <c r="C96" s="240"/>
      <c r="D96" s="141"/>
    </row>
    <row r="97" spans="2:4" x14ac:dyDescent="0.25">
      <c r="B97" s="240"/>
      <c r="C97" s="240"/>
      <c r="D97" s="141"/>
    </row>
    <row r="98" spans="2:4" x14ac:dyDescent="0.25">
      <c r="B98" s="240"/>
      <c r="C98" s="240"/>
      <c r="D98" s="141"/>
    </row>
    <row r="99" spans="2:4" x14ac:dyDescent="0.25">
      <c r="B99" s="240"/>
      <c r="C99" s="240"/>
      <c r="D99" s="141"/>
    </row>
    <row r="100" spans="2:4" x14ac:dyDescent="0.25">
      <c r="B100" s="240"/>
      <c r="C100" s="240"/>
      <c r="D100" s="141"/>
    </row>
    <row r="101" spans="2:4" x14ac:dyDescent="0.25">
      <c r="B101" s="240"/>
      <c r="C101" s="240"/>
      <c r="D101" s="141"/>
    </row>
    <row r="102" spans="2:4" x14ac:dyDescent="0.25">
      <c r="B102" s="240"/>
      <c r="C102" s="240"/>
      <c r="D102" s="141"/>
    </row>
    <row r="103" spans="2:4" x14ac:dyDescent="0.25">
      <c r="B103" s="240"/>
      <c r="C103" s="240"/>
      <c r="D103" s="141"/>
    </row>
    <row r="104" spans="2:4" x14ac:dyDescent="0.25">
      <c r="B104" s="240"/>
      <c r="C104" s="240"/>
      <c r="D104" s="141"/>
    </row>
    <row r="105" spans="2:4" x14ac:dyDescent="0.25">
      <c r="B105" s="240"/>
      <c r="C105" s="240"/>
      <c r="D105" s="141"/>
    </row>
    <row r="106" spans="2:4" x14ac:dyDescent="0.25">
      <c r="B106" s="240"/>
      <c r="C106" s="240"/>
      <c r="D106" s="141"/>
    </row>
    <row r="107" spans="2:4" x14ac:dyDescent="0.25">
      <c r="B107" s="240"/>
      <c r="C107" s="240"/>
      <c r="D107" s="141"/>
    </row>
    <row r="108" spans="2:4" x14ac:dyDescent="0.25">
      <c r="B108" s="240"/>
      <c r="C108" s="240"/>
      <c r="D108" s="141"/>
    </row>
    <row r="109" spans="2:4" x14ac:dyDescent="0.25">
      <c r="B109" s="240"/>
      <c r="C109" s="240"/>
      <c r="D109" s="141"/>
    </row>
    <row r="110" spans="2:4" x14ac:dyDescent="0.25">
      <c r="B110" s="240"/>
      <c r="C110" s="240"/>
      <c r="D110" s="141"/>
    </row>
    <row r="111" spans="2:4" x14ac:dyDescent="0.25">
      <c r="B111" s="240"/>
      <c r="C111" s="240"/>
      <c r="D111" s="141"/>
    </row>
    <row r="112" spans="2:4" x14ac:dyDescent="0.25">
      <c r="B112" s="240"/>
      <c r="C112" s="240"/>
      <c r="D112" s="141"/>
    </row>
    <row r="113" spans="2:4" x14ac:dyDescent="0.25">
      <c r="B113" s="240"/>
      <c r="C113" s="240"/>
      <c r="D113" s="141"/>
    </row>
    <row r="114" spans="2:4" x14ac:dyDescent="0.25">
      <c r="B114" s="240"/>
      <c r="C114" s="240"/>
      <c r="D114" s="141"/>
    </row>
    <row r="115" spans="2:4" x14ac:dyDescent="0.25">
      <c r="B115" s="240"/>
      <c r="C115" s="240"/>
      <c r="D115" s="141"/>
    </row>
    <row r="116" spans="2:4" x14ac:dyDescent="0.25">
      <c r="B116" s="240"/>
      <c r="C116" s="240"/>
      <c r="D116" s="141"/>
    </row>
    <row r="117" spans="2:4" x14ac:dyDescent="0.25">
      <c r="B117" s="240"/>
      <c r="C117" s="240"/>
      <c r="D117" s="141"/>
    </row>
    <row r="118" spans="2:4" x14ac:dyDescent="0.25">
      <c r="B118" s="240"/>
      <c r="C118" s="240"/>
      <c r="D118" s="141"/>
    </row>
    <row r="119" spans="2:4" x14ac:dyDescent="0.25">
      <c r="B119" s="240"/>
      <c r="C119" s="240"/>
      <c r="D119" s="141"/>
    </row>
    <row r="120" spans="2:4" x14ac:dyDescent="0.25">
      <c r="B120" s="240"/>
      <c r="C120" s="240"/>
      <c r="D120" s="141"/>
    </row>
    <row r="121" spans="2:4" x14ac:dyDescent="0.25">
      <c r="B121" s="240"/>
      <c r="C121" s="240"/>
      <c r="D121" s="141"/>
    </row>
    <row r="122" spans="2:4" x14ac:dyDescent="0.25">
      <c r="B122" s="240"/>
      <c r="C122" s="240"/>
      <c r="D122" s="141"/>
    </row>
    <row r="123" spans="2:4" x14ac:dyDescent="0.25">
      <c r="B123" s="240"/>
      <c r="C123" s="240"/>
      <c r="D123" s="141"/>
    </row>
    <row r="124" spans="2:4" x14ac:dyDescent="0.25">
      <c r="B124" s="240"/>
      <c r="C124" s="240"/>
      <c r="D124" s="141"/>
    </row>
    <row r="125" spans="2:4" x14ac:dyDescent="0.25">
      <c r="B125" s="240"/>
      <c r="C125" s="240"/>
      <c r="D125" s="141"/>
    </row>
    <row r="126" spans="2:4" x14ac:dyDescent="0.25">
      <c r="B126" s="240"/>
      <c r="C126" s="240"/>
      <c r="D126" s="141"/>
    </row>
    <row r="127" spans="2:4" x14ac:dyDescent="0.25">
      <c r="B127" s="240"/>
      <c r="C127" s="240"/>
      <c r="D127" s="141"/>
    </row>
    <row r="128" spans="2:4" x14ac:dyDescent="0.25">
      <c r="B128" s="240"/>
      <c r="C128" s="240"/>
      <c r="D128" s="141"/>
    </row>
    <row r="129" spans="2:4" x14ac:dyDescent="0.25">
      <c r="B129" s="240"/>
      <c r="C129" s="240"/>
      <c r="D129" s="141"/>
    </row>
    <row r="130" spans="2:4" x14ac:dyDescent="0.25">
      <c r="B130" s="240"/>
      <c r="C130" s="240"/>
      <c r="D130" s="141"/>
    </row>
    <row r="131" spans="2:4" x14ac:dyDescent="0.25">
      <c r="B131" s="240"/>
      <c r="C131" s="240"/>
      <c r="D131" s="141"/>
    </row>
    <row r="132" spans="2:4" x14ac:dyDescent="0.25">
      <c r="B132" s="240"/>
      <c r="C132" s="240"/>
      <c r="D132" s="141"/>
    </row>
    <row r="133" spans="2:4" x14ac:dyDescent="0.25">
      <c r="B133" s="240"/>
      <c r="C133" s="240"/>
      <c r="D133" s="141"/>
    </row>
    <row r="134" spans="2:4" x14ac:dyDescent="0.25">
      <c r="B134" s="240"/>
      <c r="C134" s="240"/>
      <c r="D134" s="141"/>
    </row>
    <row r="135" spans="2:4" x14ac:dyDescent="0.25">
      <c r="B135" s="240"/>
      <c r="C135" s="240"/>
      <c r="D135" s="141"/>
    </row>
    <row r="136" spans="2:4" x14ac:dyDescent="0.25">
      <c r="B136" s="240"/>
      <c r="C136" s="240"/>
      <c r="D136" s="141"/>
    </row>
    <row r="137" spans="2:4" x14ac:dyDescent="0.25">
      <c r="B137" s="240"/>
      <c r="C137" s="240"/>
      <c r="D137" s="141"/>
    </row>
    <row r="138" spans="2:4" x14ac:dyDescent="0.25">
      <c r="B138" s="240"/>
      <c r="C138" s="240"/>
      <c r="D138" s="141"/>
    </row>
    <row r="139" spans="2:4" x14ac:dyDescent="0.25">
      <c r="B139" s="240"/>
      <c r="C139" s="240"/>
      <c r="D139" s="141"/>
    </row>
    <row r="140" spans="2:4" x14ac:dyDescent="0.25">
      <c r="B140" s="240"/>
      <c r="C140" s="240"/>
      <c r="D140" s="141"/>
    </row>
    <row r="141" spans="2:4" x14ac:dyDescent="0.25">
      <c r="B141" s="240"/>
      <c r="C141" s="240"/>
      <c r="D141" s="141"/>
    </row>
    <row r="142" spans="2:4" x14ac:dyDescent="0.25">
      <c r="B142" s="240"/>
      <c r="C142" s="240"/>
      <c r="D142" s="141"/>
    </row>
    <row r="143" spans="2:4" x14ac:dyDescent="0.25">
      <c r="B143" s="240"/>
      <c r="C143" s="240"/>
      <c r="D143" s="141"/>
    </row>
    <row r="144" spans="2:4" x14ac:dyDescent="0.25">
      <c r="B144" s="240"/>
      <c r="C144" s="240"/>
      <c r="D144" s="141"/>
    </row>
    <row r="145" spans="2:4" x14ac:dyDescent="0.25">
      <c r="B145" s="240"/>
      <c r="C145" s="240"/>
      <c r="D145" s="141"/>
    </row>
    <row r="146" spans="2:4" x14ac:dyDescent="0.25">
      <c r="B146" s="240"/>
      <c r="C146" s="240"/>
      <c r="D146" s="141"/>
    </row>
    <row r="147" spans="2:4" x14ac:dyDescent="0.25">
      <c r="B147" s="240"/>
      <c r="C147" s="240"/>
      <c r="D147" s="141"/>
    </row>
    <row r="148" spans="2:4" x14ac:dyDescent="0.25">
      <c r="B148" s="240"/>
      <c r="C148" s="240"/>
      <c r="D148" s="141"/>
    </row>
    <row r="149" spans="2:4" x14ac:dyDescent="0.25">
      <c r="B149" s="240"/>
      <c r="C149" s="240"/>
      <c r="D149" s="141"/>
    </row>
    <row r="150" spans="2:4" x14ac:dyDescent="0.25">
      <c r="B150" s="240"/>
      <c r="C150" s="240"/>
      <c r="D150" s="141"/>
    </row>
    <row r="151" spans="2:4" x14ac:dyDescent="0.25">
      <c r="B151" s="240"/>
      <c r="C151" s="240"/>
      <c r="D151" s="141"/>
    </row>
    <row r="152" spans="2:4" x14ac:dyDescent="0.25">
      <c r="B152" s="240"/>
      <c r="C152" s="240"/>
      <c r="D152" s="141"/>
    </row>
    <row r="153" spans="2:4" x14ac:dyDescent="0.25">
      <c r="B153" s="240"/>
      <c r="C153" s="240"/>
      <c r="D153" s="141"/>
    </row>
    <row r="154" spans="2:4" x14ac:dyDescent="0.25">
      <c r="B154" s="240"/>
      <c r="C154" s="240"/>
      <c r="D154" s="141"/>
    </row>
    <row r="155" spans="2:4" x14ac:dyDescent="0.25">
      <c r="B155" s="240"/>
      <c r="C155" s="240"/>
      <c r="D155" s="141"/>
    </row>
    <row r="156" spans="2:4" x14ac:dyDescent="0.25">
      <c r="B156" s="240"/>
      <c r="C156" s="240"/>
      <c r="D156" s="141"/>
    </row>
    <row r="157" spans="2:4" x14ac:dyDescent="0.25">
      <c r="B157" s="240"/>
      <c r="C157" s="240"/>
      <c r="D157" s="141"/>
    </row>
    <row r="158" spans="2:4" x14ac:dyDescent="0.25">
      <c r="B158" s="240"/>
      <c r="C158" s="240"/>
      <c r="D158" s="141"/>
    </row>
    <row r="159" spans="2:4" x14ac:dyDescent="0.25">
      <c r="B159" s="240"/>
      <c r="C159" s="240"/>
      <c r="D159" s="141"/>
    </row>
    <row r="160" spans="2:4" x14ac:dyDescent="0.25">
      <c r="B160" s="240"/>
      <c r="C160" s="240"/>
      <c r="D160" s="141"/>
    </row>
    <row r="161" spans="2:4" x14ac:dyDescent="0.25">
      <c r="B161" s="240"/>
      <c r="C161" s="240"/>
      <c r="D161" s="141"/>
    </row>
    <row r="162" spans="2:4" x14ac:dyDescent="0.25">
      <c r="B162" s="240"/>
      <c r="C162" s="240"/>
      <c r="D162" s="141"/>
    </row>
    <row r="163" spans="2:4" x14ac:dyDescent="0.25">
      <c r="B163" s="240"/>
      <c r="C163" s="240"/>
      <c r="D163" s="141"/>
    </row>
    <row r="164" spans="2:4" x14ac:dyDescent="0.25">
      <c r="B164" s="240"/>
      <c r="C164" s="240"/>
      <c r="D164" s="141"/>
    </row>
    <row r="165" spans="2:4" x14ac:dyDescent="0.25">
      <c r="B165" s="240"/>
      <c r="C165" s="240"/>
      <c r="D165" s="141"/>
    </row>
    <row r="166" spans="2:4" x14ac:dyDescent="0.25">
      <c r="B166" s="240"/>
      <c r="C166" s="240"/>
      <c r="D166" s="141"/>
    </row>
    <row r="167" spans="2:4" x14ac:dyDescent="0.25">
      <c r="B167" s="240"/>
      <c r="C167" s="240"/>
      <c r="D167" s="141"/>
    </row>
    <row r="168" spans="2:4" x14ac:dyDescent="0.25">
      <c r="B168" s="240"/>
      <c r="C168" s="240"/>
      <c r="D168" s="141"/>
    </row>
    <row r="169" spans="2:4" x14ac:dyDescent="0.25">
      <c r="B169" s="240"/>
      <c r="C169" s="240"/>
      <c r="D169" s="141"/>
    </row>
    <row r="170" spans="2:4" x14ac:dyDescent="0.25">
      <c r="B170" s="240"/>
      <c r="C170" s="240"/>
      <c r="D170" s="141"/>
    </row>
    <row r="171" spans="2:4" x14ac:dyDescent="0.25">
      <c r="B171" s="240"/>
      <c r="C171" s="240"/>
      <c r="D171" s="141"/>
    </row>
    <row r="172" spans="2:4" x14ac:dyDescent="0.25">
      <c r="B172" s="240"/>
      <c r="C172" s="240"/>
      <c r="D172" s="141"/>
    </row>
    <row r="173" spans="2:4" x14ac:dyDescent="0.25">
      <c r="B173" s="240"/>
      <c r="C173" s="240"/>
      <c r="D173" s="141"/>
    </row>
    <row r="174" spans="2:4" x14ac:dyDescent="0.25">
      <c r="B174" s="240"/>
      <c r="C174" s="240"/>
      <c r="D174" s="141"/>
    </row>
    <row r="175" spans="2:4" x14ac:dyDescent="0.25">
      <c r="B175" s="240"/>
      <c r="C175" s="240"/>
      <c r="D175" s="141"/>
    </row>
    <row r="176" spans="2:4" x14ac:dyDescent="0.25">
      <c r="B176" s="240"/>
      <c r="C176" s="240"/>
      <c r="D176" s="141"/>
    </row>
    <row r="177" spans="2:4" x14ac:dyDescent="0.25">
      <c r="B177" s="240"/>
      <c r="C177" s="240"/>
      <c r="D177" s="141"/>
    </row>
    <row r="178" spans="2:4" x14ac:dyDescent="0.25">
      <c r="B178" s="240"/>
      <c r="C178" s="240"/>
      <c r="D178" s="141"/>
    </row>
    <row r="179" spans="2:4" x14ac:dyDescent="0.25">
      <c r="B179" s="240"/>
      <c r="C179" s="240"/>
      <c r="D179" s="141"/>
    </row>
    <row r="180" spans="2:4" x14ac:dyDescent="0.25">
      <c r="B180" s="240"/>
      <c r="C180" s="240"/>
      <c r="D180" s="141"/>
    </row>
    <row r="181" spans="2:4" x14ac:dyDescent="0.25">
      <c r="B181" s="240"/>
      <c r="C181" s="240"/>
      <c r="D181" s="141"/>
    </row>
    <row r="182" spans="2:4" x14ac:dyDescent="0.25">
      <c r="B182" s="240"/>
      <c r="C182" s="240"/>
      <c r="D182" s="141"/>
    </row>
    <row r="183" spans="2:4" x14ac:dyDescent="0.25">
      <c r="B183" s="240"/>
      <c r="C183" s="240"/>
      <c r="D183" s="141"/>
    </row>
    <row r="184" spans="2:4" x14ac:dyDescent="0.25">
      <c r="B184" s="240"/>
      <c r="C184" s="240"/>
      <c r="D184" s="141"/>
    </row>
    <row r="185" spans="2:4" x14ac:dyDescent="0.25">
      <c r="B185" s="240"/>
      <c r="C185" s="240"/>
      <c r="D185" s="141"/>
    </row>
    <row r="186" spans="2:4" x14ac:dyDescent="0.25">
      <c r="B186" s="240"/>
      <c r="C186" s="240"/>
      <c r="D186" s="141"/>
    </row>
    <row r="187" spans="2:4" x14ac:dyDescent="0.25">
      <c r="B187" s="240"/>
      <c r="C187" s="240"/>
      <c r="D187" s="141"/>
    </row>
    <row r="188" spans="2:4" x14ac:dyDescent="0.25">
      <c r="B188" s="240"/>
      <c r="C188" s="240"/>
      <c r="D188" s="141"/>
    </row>
    <row r="189" spans="2:4" x14ac:dyDescent="0.25">
      <c r="B189" s="240"/>
      <c r="C189" s="240"/>
      <c r="D189" s="141"/>
    </row>
    <row r="190" spans="2:4" x14ac:dyDescent="0.25">
      <c r="B190" s="240"/>
      <c r="C190" s="240"/>
      <c r="D190" s="141"/>
    </row>
    <row r="191" spans="2:4" x14ac:dyDescent="0.25">
      <c r="B191" s="240"/>
      <c r="C191" s="240"/>
      <c r="D191" s="141"/>
    </row>
    <row r="192" spans="2:4" x14ac:dyDescent="0.25">
      <c r="B192" s="240"/>
      <c r="C192" s="240"/>
      <c r="D192" s="141"/>
    </row>
    <row r="193" spans="2:4" x14ac:dyDescent="0.25">
      <c r="B193" s="240"/>
      <c r="C193" s="240"/>
      <c r="D193" s="141"/>
    </row>
    <row r="194" spans="2:4" x14ac:dyDescent="0.25">
      <c r="B194" s="240"/>
      <c r="C194" s="240"/>
      <c r="D194" s="141"/>
    </row>
    <row r="195" spans="2:4" x14ac:dyDescent="0.25">
      <c r="B195" s="240"/>
      <c r="C195" s="240"/>
      <c r="D195" s="141"/>
    </row>
    <row r="196" spans="2:4" x14ac:dyDescent="0.25">
      <c r="B196" s="240"/>
      <c r="C196" s="240"/>
      <c r="D196" s="141"/>
    </row>
    <row r="197" spans="2:4" x14ac:dyDescent="0.25">
      <c r="B197" s="240"/>
      <c r="C197" s="240"/>
      <c r="D197" s="141"/>
    </row>
    <row r="198" spans="2:4" x14ac:dyDescent="0.25">
      <c r="B198" s="240"/>
      <c r="C198" s="240"/>
      <c r="D198" s="141"/>
    </row>
    <row r="199" spans="2:4" x14ac:dyDescent="0.25">
      <c r="B199" s="240"/>
      <c r="C199" s="240"/>
      <c r="D199" s="141"/>
    </row>
    <row r="200" spans="2:4" x14ac:dyDescent="0.25">
      <c r="B200" s="240"/>
      <c r="C200" s="240"/>
      <c r="D200" s="141"/>
    </row>
    <row r="201" spans="2:4" x14ac:dyDescent="0.25">
      <c r="B201" s="240"/>
      <c r="C201" s="240"/>
      <c r="D201" s="141"/>
    </row>
    <row r="202" spans="2:4" x14ac:dyDescent="0.25">
      <c r="B202" s="240"/>
      <c r="C202" s="240"/>
      <c r="D202" s="141"/>
    </row>
    <row r="203" spans="2:4" x14ac:dyDescent="0.25">
      <c r="B203" s="240"/>
      <c r="C203" s="240"/>
      <c r="D203" s="141"/>
    </row>
    <row r="204" spans="2:4" x14ac:dyDescent="0.25">
      <c r="B204" s="240"/>
      <c r="C204" s="240"/>
      <c r="D204" s="141"/>
    </row>
    <row r="205" spans="2:4" x14ac:dyDescent="0.25">
      <c r="B205" s="240"/>
      <c r="C205" s="240"/>
      <c r="D205" s="141"/>
    </row>
    <row r="206" spans="2:4" x14ac:dyDescent="0.25">
      <c r="B206" s="240"/>
      <c r="C206" s="240"/>
      <c r="D206" s="141"/>
    </row>
    <row r="207" spans="2:4" x14ac:dyDescent="0.25">
      <c r="B207" s="240"/>
      <c r="C207" s="240"/>
      <c r="D207" s="141"/>
    </row>
    <row r="208" spans="2:4" x14ac:dyDescent="0.25">
      <c r="B208" s="240"/>
      <c r="C208" s="240"/>
      <c r="D208" s="141"/>
    </row>
    <row r="209" spans="2:4" x14ac:dyDescent="0.25">
      <c r="B209" s="240"/>
      <c r="C209" s="240"/>
      <c r="D209" s="141"/>
    </row>
    <row r="210" spans="2:4" x14ac:dyDescent="0.25">
      <c r="B210" s="240"/>
      <c r="C210" s="240"/>
      <c r="D210" s="141"/>
    </row>
    <row r="211" spans="2:4" x14ac:dyDescent="0.25">
      <c r="B211" s="240"/>
      <c r="C211" s="240"/>
      <c r="D211" s="141"/>
    </row>
    <row r="212" spans="2:4" x14ac:dyDescent="0.25">
      <c r="B212" s="240"/>
      <c r="C212" s="240"/>
      <c r="D212" s="141"/>
    </row>
    <row r="213" spans="2:4" x14ac:dyDescent="0.25">
      <c r="B213" s="240"/>
      <c r="C213" s="240"/>
      <c r="D213" s="141"/>
    </row>
    <row r="214" spans="2:4" x14ac:dyDescent="0.25">
      <c r="B214" s="240"/>
      <c r="C214" s="240"/>
      <c r="D214" s="141"/>
    </row>
    <row r="215" spans="2:4" x14ac:dyDescent="0.25">
      <c r="B215" s="240"/>
      <c r="C215" s="240"/>
      <c r="D215" s="141"/>
    </row>
    <row r="216" spans="2:4" x14ac:dyDescent="0.25">
      <c r="B216" s="240"/>
      <c r="C216" s="240"/>
      <c r="D216" s="141"/>
    </row>
    <row r="217" spans="2:4" x14ac:dyDescent="0.25">
      <c r="B217" s="240"/>
      <c r="C217" s="240"/>
      <c r="D217" s="141"/>
    </row>
    <row r="218" spans="2:4" x14ac:dyDescent="0.25">
      <c r="B218" s="240"/>
      <c r="C218" s="240"/>
      <c r="D218" s="141"/>
    </row>
    <row r="219" spans="2:4" x14ac:dyDescent="0.25">
      <c r="B219" s="240"/>
      <c r="C219" s="240"/>
      <c r="D219" s="141"/>
    </row>
    <row r="220" spans="2:4" x14ac:dyDescent="0.25">
      <c r="B220" s="240"/>
      <c r="C220" s="240"/>
      <c r="D220" s="141"/>
    </row>
    <row r="221" spans="2:4" x14ac:dyDescent="0.25">
      <c r="B221" s="240"/>
      <c r="C221" s="240"/>
      <c r="D221" s="141"/>
    </row>
    <row r="222" spans="2:4" x14ac:dyDescent="0.25">
      <c r="B222" s="240"/>
      <c r="C222" s="240"/>
      <c r="D222" s="141"/>
    </row>
    <row r="223" spans="2:4" x14ac:dyDescent="0.25">
      <c r="B223" s="240"/>
      <c r="C223" s="240"/>
      <c r="D223" s="141"/>
    </row>
    <row r="224" spans="2:4" x14ac:dyDescent="0.25">
      <c r="B224" s="240"/>
      <c r="C224" s="240"/>
      <c r="D224" s="141"/>
    </row>
    <row r="225" spans="2:4" x14ac:dyDescent="0.25">
      <c r="B225" s="240"/>
      <c r="C225" s="240"/>
      <c r="D225" s="141"/>
    </row>
    <row r="226" spans="2:4" x14ac:dyDescent="0.25">
      <c r="B226" s="240"/>
      <c r="C226" s="240"/>
      <c r="D226" s="141"/>
    </row>
    <row r="227" spans="2:4" x14ac:dyDescent="0.25">
      <c r="B227" s="240"/>
      <c r="C227" s="240"/>
      <c r="D227" s="141"/>
    </row>
    <row r="228" spans="2:4" x14ac:dyDescent="0.25">
      <c r="B228" s="240"/>
      <c r="C228" s="240"/>
      <c r="D228" s="141"/>
    </row>
    <row r="229" spans="2:4" x14ac:dyDescent="0.25">
      <c r="B229" s="240"/>
      <c r="C229" s="240"/>
      <c r="D229" s="141"/>
    </row>
    <row r="230" spans="2:4" x14ac:dyDescent="0.25">
      <c r="B230" s="240"/>
      <c r="C230" s="240"/>
      <c r="D230" s="141"/>
    </row>
    <row r="231" spans="2:4" x14ac:dyDescent="0.25">
      <c r="B231" s="240"/>
      <c r="C231" s="240"/>
      <c r="D231" s="141"/>
    </row>
    <row r="232" spans="2:4" x14ac:dyDescent="0.25">
      <c r="B232" s="240"/>
      <c r="C232" s="240"/>
      <c r="D232" s="141"/>
    </row>
    <row r="233" spans="2:4" x14ac:dyDescent="0.25">
      <c r="B233" s="240"/>
      <c r="C233" s="240"/>
      <c r="D233" s="141"/>
    </row>
    <row r="234" spans="2:4" x14ac:dyDescent="0.25">
      <c r="B234" s="240"/>
      <c r="C234" s="240"/>
      <c r="D234" s="141"/>
    </row>
    <row r="235" spans="2:4" x14ac:dyDescent="0.25">
      <c r="B235" s="240"/>
      <c r="C235" s="240"/>
      <c r="D235" s="141"/>
    </row>
    <row r="236" spans="2:4" x14ac:dyDescent="0.25">
      <c r="B236" s="240"/>
      <c r="C236" s="240"/>
      <c r="D236" s="141"/>
    </row>
    <row r="237" spans="2:4" x14ac:dyDescent="0.25">
      <c r="B237" s="240"/>
      <c r="C237" s="240"/>
      <c r="D237" s="141"/>
    </row>
    <row r="238" spans="2:4" x14ac:dyDescent="0.25">
      <c r="B238" s="240"/>
      <c r="C238" s="240"/>
      <c r="D238" s="141"/>
    </row>
    <row r="239" spans="2:4" x14ac:dyDescent="0.25">
      <c r="B239" s="240"/>
      <c r="C239" s="240"/>
      <c r="D239" s="141"/>
    </row>
    <row r="240" spans="2:4" x14ac:dyDescent="0.25">
      <c r="B240" s="240"/>
      <c r="C240" s="240"/>
      <c r="D240" s="141"/>
    </row>
    <row r="241" spans="2:4" x14ac:dyDescent="0.25">
      <c r="B241" s="240"/>
      <c r="C241" s="240"/>
      <c r="D241" s="141"/>
    </row>
    <row r="242" spans="2:4" x14ac:dyDescent="0.25">
      <c r="B242" s="240"/>
      <c r="C242" s="240"/>
      <c r="D242" s="141"/>
    </row>
    <row r="243" spans="2:4" x14ac:dyDescent="0.25">
      <c r="B243" s="240"/>
      <c r="C243" s="240"/>
      <c r="D243" s="141"/>
    </row>
    <row r="244" spans="2:4" x14ac:dyDescent="0.25">
      <c r="B244" s="240"/>
      <c r="C244" s="240"/>
      <c r="D244" s="141"/>
    </row>
    <row r="245" spans="2:4" x14ac:dyDescent="0.25">
      <c r="B245" s="240"/>
      <c r="C245" s="240"/>
      <c r="D245" s="141"/>
    </row>
    <row r="246" spans="2:4" x14ac:dyDescent="0.25">
      <c r="B246" s="240"/>
      <c r="C246" s="240"/>
      <c r="D246" s="141"/>
    </row>
    <row r="247" spans="2:4" x14ac:dyDescent="0.25">
      <c r="B247" s="240"/>
      <c r="C247" s="240"/>
      <c r="D247" s="141"/>
    </row>
    <row r="248" spans="2:4" x14ac:dyDescent="0.25">
      <c r="B248" s="240"/>
      <c r="C248" s="240"/>
      <c r="D248" s="141"/>
    </row>
    <row r="249" spans="2:4" x14ac:dyDescent="0.25">
      <c r="B249" s="240"/>
      <c r="C249" s="240"/>
      <c r="D249" s="141"/>
    </row>
    <row r="250" spans="2:4" x14ac:dyDescent="0.25">
      <c r="B250" s="240"/>
      <c r="C250" s="240"/>
      <c r="D250" s="141"/>
    </row>
    <row r="251" spans="2:4" x14ac:dyDescent="0.25">
      <c r="B251" s="240"/>
      <c r="C251" s="240"/>
      <c r="D251" s="141"/>
    </row>
    <row r="252" spans="2:4" x14ac:dyDescent="0.25">
      <c r="B252" s="240"/>
      <c r="C252" s="240"/>
      <c r="D252" s="141"/>
    </row>
    <row r="253" spans="2:4" x14ac:dyDescent="0.25">
      <c r="B253" s="240"/>
      <c r="C253" s="240"/>
      <c r="D253" s="141"/>
    </row>
    <row r="254" spans="2:4" x14ac:dyDescent="0.25">
      <c r="D254" s="141"/>
    </row>
    <row r="255" spans="2:4" x14ac:dyDescent="0.25">
      <c r="D255" s="141"/>
    </row>
    <row r="256" spans="2:4" x14ac:dyDescent="0.25">
      <c r="D256" s="141"/>
    </row>
    <row r="257" spans="4:4" x14ac:dyDescent="0.25">
      <c r="D257" s="141"/>
    </row>
    <row r="258" spans="4:4" x14ac:dyDescent="0.25">
      <c r="D258" s="141"/>
    </row>
    <row r="259" spans="4:4" x14ac:dyDescent="0.25">
      <c r="D259" s="141"/>
    </row>
    <row r="260" spans="4:4" x14ac:dyDescent="0.25">
      <c r="D260" s="141"/>
    </row>
    <row r="261" spans="4:4" x14ac:dyDescent="0.25">
      <c r="D261" s="141"/>
    </row>
    <row r="262" spans="4:4" x14ac:dyDescent="0.25">
      <c r="D262" s="141"/>
    </row>
    <row r="263" spans="4:4" x14ac:dyDescent="0.25">
      <c r="D263" s="141"/>
    </row>
  </sheetData>
  <sheetProtection algorithmName="SHA-512" hashValue="1ba7ASRsHC5KM2es829co0FDQqcsnmfwwS4RjurBj1kg06zNk+lWC3IEQ9qz1/+vi244UEIxnLthmtZ0LWcSpA==" saltValue="8q2sxWLbkF3RS68mW+Lk3Q==" spinCount="100000" sheet="1" objects="1" scenarios="1"/>
  <mergeCells count="2">
    <mergeCell ref="C1:D1"/>
    <mergeCell ref="F1:K1"/>
  </mergeCells>
  <conditionalFormatting sqref="A16:A25">
    <cfRule type="colorScale" priority="1">
      <colorScale>
        <cfvo type="min"/>
        <cfvo type="max"/>
        <color rgb="FF6AA84F"/>
        <color rgb="FFCC0000"/>
      </colorScale>
    </cfRule>
  </conditionalFormatting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2BFEA-476C-434B-9DF5-F19F1DFDC786}">
  <dimension ref="A1:L303"/>
  <sheetViews>
    <sheetView workbookViewId="0">
      <selection activeCell="K21" sqref="K21"/>
    </sheetView>
  </sheetViews>
  <sheetFormatPr defaultColWidth="12.42578125" defaultRowHeight="13.5" x14ac:dyDescent="0.25"/>
  <cols>
    <col min="1" max="1" width="7.140625" style="3" customWidth="1"/>
    <col min="2" max="2" width="11" style="399" customWidth="1"/>
    <col min="3" max="3" width="26.140625" style="399" bestFit="1" customWidth="1"/>
    <col min="4" max="4" width="33.140625" style="400" bestFit="1" customWidth="1"/>
    <col min="5" max="5" width="12.140625" style="3" customWidth="1"/>
    <col min="6" max="6" width="12.42578125" style="3"/>
    <col min="7" max="12" width="8.140625" style="3" customWidth="1"/>
    <col min="13" max="16384" width="12.42578125" style="3"/>
  </cols>
  <sheetData>
    <row r="1" spans="1:12" ht="24.75" customHeight="1" thickBot="1" x14ac:dyDescent="0.3">
      <c r="B1" s="2" t="s">
        <v>15</v>
      </c>
      <c r="C1" s="568" t="s">
        <v>1</v>
      </c>
      <c r="D1" s="569"/>
      <c r="F1" s="570" t="s">
        <v>2</v>
      </c>
      <c r="G1" s="570"/>
      <c r="H1" s="570"/>
      <c r="I1" s="570"/>
      <c r="J1" s="570"/>
      <c r="K1" s="570"/>
      <c r="L1" s="4"/>
    </row>
    <row r="2" spans="1:12" ht="14.25" thickBot="1" x14ac:dyDescent="0.3">
      <c r="B2" s="2"/>
      <c r="C2" s="568"/>
      <c r="D2" s="569"/>
      <c r="F2" s="4" t="s">
        <v>16</v>
      </c>
      <c r="G2" s="4"/>
      <c r="H2" s="4"/>
      <c r="I2" s="4"/>
    </row>
    <row r="3" spans="1:12" x14ac:dyDescent="0.25">
      <c r="A3" s="241">
        <v>0</v>
      </c>
      <c r="B3" s="6" t="s">
        <v>3</v>
      </c>
      <c r="C3" s="7" t="s">
        <v>4</v>
      </c>
      <c r="D3" s="8" t="s">
        <v>5</v>
      </c>
      <c r="E3" s="143"/>
      <c r="G3" s="12" t="s">
        <v>3</v>
      </c>
      <c r="H3" s="12" t="s">
        <v>7</v>
      </c>
      <c r="I3" s="13" t="s">
        <v>8</v>
      </c>
    </row>
    <row r="4" spans="1:12" x14ac:dyDescent="0.25">
      <c r="A4" s="241">
        <v>1</v>
      </c>
      <c r="B4" s="242">
        <v>0</v>
      </c>
      <c r="C4" s="243">
        <v>0.1</v>
      </c>
      <c r="D4" s="244">
        <v>0.1</v>
      </c>
      <c r="E4" s="143"/>
      <c r="F4" s="16" t="s">
        <v>9</v>
      </c>
      <c r="G4" s="17">
        <v>0</v>
      </c>
      <c r="H4" s="18">
        <v>10</v>
      </c>
      <c r="I4" s="19">
        <f>H4-G4</f>
        <v>10</v>
      </c>
    </row>
    <row r="5" spans="1:12" x14ac:dyDescent="0.25">
      <c r="A5" s="241">
        <v>2</v>
      </c>
      <c r="B5" s="242">
        <v>0.01</v>
      </c>
      <c r="C5" s="245">
        <v>0.108</v>
      </c>
      <c r="D5" s="246">
        <v>9.8199999999999996E-2</v>
      </c>
      <c r="E5" s="143"/>
      <c r="F5" s="16" t="s">
        <v>10</v>
      </c>
      <c r="G5" s="17">
        <v>49</v>
      </c>
      <c r="H5" s="18">
        <v>50</v>
      </c>
      <c r="I5" s="19">
        <f>H5-G5</f>
        <v>1</v>
      </c>
    </row>
    <row r="6" spans="1:12" x14ac:dyDescent="0.25">
      <c r="A6" s="241">
        <v>3</v>
      </c>
      <c r="B6" s="242">
        <v>0.02</v>
      </c>
      <c r="C6" s="247">
        <v>0.11600000000000001</v>
      </c>
      <c r="D6" s="248">
        <v>9.6299999999999997E-2</v>
      </c>
      <c r="E6" s="143"/>
    </row>
    <row r="7" spans="1:12" x14ac:dyDescent="0.25">
      <c r="A7" s="241">
        <v>4</v>
      </c>
      <c r="B7" s="242">
        <v>0.03</v>
      </c>
      <c r="C7" s="249">
        <v>0.124</v>
      </c>
      <c r="D7" s="250">
        <v>9.4500000000000001E-2</v>
      </c>
      <c r="E7" s="143"/>
      <c r="F7" s="26" t="s">
        <v>11</v>
      </c>
      <c r="G7" s="27">
        <f>H5-H4</f>
        <v>40</v>
      </c>
    </row>
    <row r="8" spans="1:12" x14ac:dyDescent="0.25">
      <c r="A8" s="241">
        <v>5</v>
      </c>
      <c r="B8" s="242">
        <v>0.04</v>
      </c>
      <c r="C8" s="251">
        <v>0.13300000000000001</v>
      </c>
      <c r="D8" s="252">
        <v>9.2700000000000005E-2</v>
      </c>
      <c r="E8" s="143"/>
      <c r="F8" s="26" t="s">
        <v>12</v>
      </c>
      <c r="G8" s="27">
        <f>(G5-G4*10)</f>
        <v>49</v>
      </c>
    </row>
    <row r="9" spans="1:12" x14ac:dyDescent="0.25">
      <c r="A9" s="241">
        <v>6</v>
      </c>
      <c r="B9" s="242">
        <v>0.05</v>
      </c>
      <c r="C9" s="253">
        <v>0.14099999999999999</v>
      </c>
      <c r="D9" s="254">
        <v>9.0800000000000006E-2</v>
      </c>
      <c r="E9" s="143"/>
      <c r="F9" s="33" t="s">
        <v>5</v>
      </c>
      <c r="G9" s="255">
        <f>G7/G8</f>
        <v>0.81632653061224492</v>
      </c>
    </row>
    <row r="10" spans="1:12" x14ac:dyDescent="0.25">
      <c r="A10" s="241">
        <v>7</v>
      </c>
      <c r="B10" s="242">
        <v>0.06</v>
      </c>
      <c r="C10" s="256">
        <v>0.14899999999999999</v>
      </c>
      <c r="D10" s="257">
        <v>8.8999999999999996E-2</v>
      </c>
      <c r="E10" s="143"/>
      <c r="G10" s="258">
        <f>G9/100</f>
        <v>8.1632653061224497E-3</v>
      </c>
    </row>
    <row r="11" spans="1:12" x14ac:dyDescent="0.25">
      <c r="A11" s="241">
        <v>8</v>
      </c>
      <c r="B11" s="242">
        <v>7.0000000000000007E-2</v>
      </c>
      <c r="C11" s="259">
        <v>0.157</v>
      </c>
      <c r="D11" s="260">
        <v>8.7099999999999997E-2</v>
      </c>
      <c r="E11" s="143"/>
    </row>
    <row r="12" spans="1:12" x14ac:dyDescent="0.25">
      <c r="A12" s="241">
        <v>9</v>
      </c>
      <c r="B12" s="242">
        <v>0.08</v>
      </c>
      <c r="C12" s="261">
        <v>0.16500000000000001</v>
      </c>
      <c r="D12" s="262">
        <v>8.5300000000000001E-2</v>
      </c>
      <c r="E12" s="143"/>
      <c r="F12" s="263"/>
      <c r="G12" s="41"/>
      <c r="H12" s="41"/>
      <c r="I12" s="41"/>
      <c r="J12" s="41"/>
      <c r="K12" s="41"/>
      <c r="L12" s="41"/>
    </row>
    <row r="13" spans="1:12" x14ac:dyDescent="0.25">
      <c r="A13" s="241">
        <v>10</v>
      </c>
      <c r="B13" s="242">
        <v>0.09</v>
      </c>
      <c r="C13" s="264">
        <v>0.17299999999999999</v>
      </c>
      <c r="D13" s="265">
        <v>8.3500000000000005E-2</v>
      </c>
      <c r="E13" s="143"/>
      <c r="G13" s="41"/>
      <c r="H13" s="41"/>
      <c r="I13" s="41"/>
      <c r="J13" s="41"/>
      <c r="K13" s="41"/>
      <c r="L13" s="41"/>
    </row>
    <row r="14" spans="1:12" x14ac:dyDescent="0.25">
      <c r="A14" s="241">
        <v>11</v>
      </c>
      <c r="B14" s="242">
        <v>0.1</v>
      </c>
      <c r="C14" s="266">
        <v>0.182</v>
      </c>
      <c r="D14" s="267">
        <v>8.1600000000000006E-2</v>
      </c>
      <c r="E14" s="143"/>
      <c r="F14" s="41"/>
      <c r="G14" s="46"/>
      <c r="H14" s="46"/>
      <c r="I14" s="46"/>
      <c r="J14" s="46"/>
      <c r="K14" s="46"/>
      <c r="L14" s="46"/>
    </row>
    <row r="15" spans="1:12" x14ac:dyDescent="0.25">
      <c r="A15" s="241">
        <v>12</v>
      </c>
      <c r="B15" s="242">
        <v>0.11</v>
      </c>
      <c r="C15" s="268">
        <v>0.19</v>
      </c>
      <c r="D15" s="269">
        <v>7.9799999999999996E-2</v>
      </c>
      <c r="E15" s="143"/>
      <c r="F15" s="41"/>
      <c r="G15" s="46"/>
      <c r="H15" s="46"/>
      <c r="I15" s="46"/>
      <c r="J15" s="46"/>
      <c r="K15" s="46"/>
      <c r="L15" s="46"/>
    </row>
    <row r="16" spans="1:12" x14ac:dyDescent="0.25">
      <c r="A16" s="241">
        <v>13</v>
      </c>
      <c r="B16" s="242">
        <v>0.12</v>
      </c>
      <c r="C16" s="270">
        <v>0.19800000000000001</v>
      </c>
      <c r="D16" s="271">
        <v>7.8E-2</v>
      </c>
      <c r="E16" s="143"/>
    </row>
    <row r="17" spans="1:8" x14ac:dyDescent="0.25">
      <c r="A17" s="241">
        <v>14</v>
      </c>
      <c r="B17" s="242">
        <v>0.13</v>
      </c>
      <c r="C17" s="272">
        <v>0.20599999999999999</v>
      </c>
      <c r="D17" s="273">
        <v>7.6100000000000001E-2</v>
      </c>
      <c r="E17" s="143"/>
      <c r="F17" s="41"/>
    </row>
    <row r="18" spans="1:8" x14ac:dyDescent="0.25">
      <c r="A18" s="241">
        <v>15</v>
      </c>
      <c r="B18" s="242">
        <v>0.14000000000000001</v>
      </c>
      <c r="C18" s="274">
        <v>0.214</v>
      </c>
      <c r="D18" s="275">
        <v>7.4300000000000005E-2</v>
      </c>
      <c r="E18" s="143"/>
      <c r="F18" s="41"/>
      <c r="G18" s="41"/>
      <c r="H18" s="41"/>
    </row>
    <row r="19" spans="1:8" x14ac:dyDescent="0.25">
      <c r="A19" s="241">
        <v>16</v>
      </c>
      <c r="B19" s="242">
        <v>0.15</v>
      </c>
      <c r="C19" s="276">
        <v>0.222</v>
      </c>
      <c r="D19" s="277">
        <v>7.2400000000000006E-2</v>
      </c>
      <c r="E19" s="143"/>
      <c r="F19" s="41"/>
      <c r="G19" s="41"/>
      <c r="H19" s="41"/>
    </row>
    <row r="20" spans="1:8" x14ac:dyDescent="0.25">
      <c r="A20" s="241">
        <v>17</v>
      </c>
      <c r="B20" s="242">
        <v>0.16</v>
      </c>
      <c r="C20" s="278">
        <v>0.23100000000000001</v>
      </c>
      <c r="D20" s="279">
        <v>7.0599999999999996E-2</v>
      </c>
      <c r="E20" s="143"/>
      <c r="F20" s="41"/>
      <c r="G20" s="41"/>
      <c r="H20" s="41"/>
    </row>
    <row r="21" spans="1:8" x14ac:dyDescent="0.25">
      <c r="A21" s="241">
        <v>18</v>
      </c>
      <c r="B21" s="242">
        <v>0.17</v>
      </c>
      <c r="C21" s="280">
        <v>0.23899999999999999</v>
      </c>
      <c r="D21" s="281">
        <v>6.88E-2</v>
      </c>
      <c r="E21" s="143"/>
      <c r="F21" s="41"/>
      <c r="G21" s="41"/>
      <c r="H21" s="41"/>
    </row>
    <row r="22" spans="1:8" x14ac:dyDescent="0.25">
      <c r="A22" s="241">
        <v>19</v>
      </c>
      <c r="B22" s="242">
        <v>0.18</v>
      </c>
      <c r="C22" s="282">
        <v>0.247</v>
      </c>
      <c r="D22" s="283">
        <v>6.6900000000000001E-2</v>
      </c>
      <c r="E22" s="143"/>
    </row>
    <row r="23" spans="1:8" x14ac:dyDescent="0.25">
      <c r="A23" s="241">
        <v>20</v>
      </c>
      <c r="B23" s="242">
        <v>0.19</v>
      </c>
      <c r="C23" s="284">
        <v>0.255</v>
      </c>
      <c r="D23" s="285">
        <v>6.5100000000000005E-2</v>
      </c>
      <c r="E23" s="143"/>
    </row>
    <row r="24" spans="1:8" x14ac:dyDescent="0.25">
      <c r="A24" s="241">
        <v>21</v>
      </c>
      <c r="B24" s="242">
        <v>0.2</v>
      </c>
      <c r="C24" s="286">
        <v>0.26300000000000001</v>
      </c>
      <c r="D24" s="287">
        <v>6.3299999999999995E-2</v>
      </c>
      <c r="E24" s="143"/>
    </row>
    <row r="25" spans="1:8" x14ac:dyDescent="0.25">
      <c r="A25" s="241">
        <v>22</v>
      </c>
      <c r="B25" s="242">
        <v>0.21</v>
      </c>
      <c r="C25" s="288">
        <v>0.27100000000000002</v>
      </c>
      <c r="D25" s="289">
        <v>6.1400000000000003E-2</v>
      </c>
      <c r="E25" s="143"/>
    </row>
    <row r="26" spans="1:8" x14ac:dyDescent="0.25">
      <c r="A26" s="241">
        <v>23</v>
      </c>
      <c r="B26" s="242">
        <v>0.22</v>
      </c>
      <c r="C26" s="290">
        <v>0.28000000000000003</v>
      </c>
      <c r="D26" s="291">
        <v>5.96E-2</v>
      </c>
      <c r="E26" s="143"/>
    </row>
    <row r="27" spans="1:8" x14ac:dyDescent="0.25">
      <c r="A27" s="241">
        <v>24</v>
      </c>
      <c r="B27" s="242">
        <v>0.23</v>
      </c>
      <c r="C27" s="292">
        <v>0.28799999999999998</v>
      </c>
      <c r="D27" s="293">
        <v>5.7799999999999997E-2</v>
      </c>
      <c r="E27" s="143"/>
    </row>
    <row r="28" spans="1:8" x14ac:dyDescent="0.25">
      <c r="A28" s="241">
        <v>25</v>
      </c>
      <c r="B28" s="242">
        <v>0.24</v>
      </c>
      <c r="C28" s="294">
        <v>0.29599999999999999</v>
      </c>
      <c r="D28" s="295">
        <v>5.5899999999999998E-2</v>
      </c>
      <c r="E28" s="143"/>
    </row>
    <row r="29" spans="1:8" x14ac:dyDescent="0.25">
      <c r="A29" s="241">
        <v>26</v>
      </c>
      <c r="B29" s="242">
        <v>0.25</v>
      </c>
      <c r="C29" s="296">
        <v>0.30399999999999999</v>
      </c>
      <c r="D29" s="297">
        <v>5.4100000000000002E-2</v>
      </c>
      <c r="E29" s="143"/>
    </row>
    <row r="30" spans="1:8" x14ac:dyDescent="0.25">
      <c r="A30" s="241">
        <v>27</v>
      </c>
      <c r="B30" s="242">
        <v>0.26</v>
      </c>
      <c r="C30" s="298">
        <v>0.312</v>
      </c>
      <c r="D30" s="299">
        <v>5.2200000000000003E-2</v>
      </c>
      <c r="E30" s="143"/>
    </row>
    <row r="31" spans="1:8" x14ac:dyDescent="0.25">
      <c r="A31" s="241">
        <v>28</v>
      </c>
      <c r="B31" s="242">
        <v>0.27</v>
      </c>
      <c r="C31" s="300">
        <v>0.32</v>
      </c>
      <c r="D31" s="301">
        <v>5.04E-2</v>
      </c>
      <c r="E31" s="143"/>
    </row>
    <row r="32" spans="1:8" x14ac:dyDescent="0.25">
      <c r="A32" s="241">
        <v>29</v>
      </c>
      <c r="B32" s="242">
        <v>0.28000000000000003</v>
      </c>
      <c r="C32" s="302">
        <v>0.32900000000000001</v>
      </c>
      <c r="D32" s="303">
        <v>4.8599999999999997E-2</v>
      </c>
      <c r="E32" s="143"/>
    </row>
    <row r="33" spans="1:5" x14ac:dyDescent="0.25">
      <c r="A33" s="241">
        <v>30</v>
      </c>
      <c r="B33" s="242">
        <v>0.28999999999999998</v>
      </c>
      <c r="C33" s="304">
        <v>0.33700000000000002</v>
      </c>
      <c r="D33" s="305">
        <v>4.6699999999999998E-2</v>
      </c>
      <c r="E33" s="143"/>
    </row>
    <row r="34" spans="1:5" x14ac:dyDescent="0.25">
      <c r="A34" s="241">
        <v>31</v>
      </c>
      <c r="B34" s="242">
        <v>0.3</v>
      </c>
      <c r="C34" s="306">
        <v>0.34499999999999997</v>
      </c>
      <c r="D34" s="307">
        <v>4.4900000000000002E-2</v>
      </c>
      <c r="E34" s="143"/>
    </row>
    <row r="35" spans="1:5" x14ac:dyDescent="0.25">
      <c r="A35" s="241">
        <v>32</v>
      </c>
      <c r="B35" s="242">
        <v>0.31</v>
      </c>
      <c r="C35" s="308">
        <v>0.35299999999999998</v>
      </c>
      <c r="D35" s="309">
        <v>4.3099999999999999E-2</v>
      </c>
      <c r="E35" s="143"/>
    </row>
    <row r="36" spans="1:5" x14ac:dyDescent="0.25">
      <c r="A36" s="241">
        <v>33</v>
      </c>
      <c r="B36" s="242">
        <v>0.32</v>
      </c>
      <c r="C36" s="310">
        <v>0.36099999999999999</v>
      </c>
      <c r="D36" s="311">
        <v>4.1200000000000001E-2</v>
      </c>
      <c r="E36" s="143"/>
    </row>
    <row r="37" spans="1:5" x14ac:dyDescent="0.25">
      <c r="A37" s="241">
        <v>34</v>
      </c>
      <c r="B37" s="242">
        <v>0.33</v>
      </c>
      <c r="C37" s="312">
        <v>0.36899999999999999</v>
      </c>
      <c r="D37" s="313">
        <v>3.9399999999999998E-2</v>
      </c>
      <c r="E37" s="143"/>
    </row>
    <row r="38" spans="1:5" x14ac:dyDescent="0.25">
      <c r="A38" s="241">
        <v>35</v>
      </c>
      <c r="B38" s="242">
        <v>0.34</v>
      </c>
      <c r="C38" s="314">
        <v>0.378</v>
      </c>
      <c r="D38" s="315">
        <v>3.7600000000000001E-2</v>
      </c>
      <c r="E38" s="143"/>
    </row>
    <row r="39" spans="1:5" x14ac:dyDescent="0.25">
      <c r="A39" s="241">
        <v>36</v>
      </c>
      <c r="B39" s="242">
        <v>0.35</v>
      </c>
      <c r="C39" s="316">
        <v>0.38600000000000001</v>
      </c>
      <c r="D39" s="317">
        <v>3.5700000000000003E-2</v>
      </c>
      <c r="E39" s="143"/>
    </row>
    <row r="40" spans="1:5" x14ac:dyDescent="0.25">
      <c r="A40" s="241">
        <v>37</v>
      </c>
      <c r="B40" s="242">
        <v>0.36</v>
      </c>
      <c r="C40" s="318">
        <v>0.39400000000000002</v>
      </c>
      <c r="D40" s="319">
        <v>3.39E-2</v>
      </c>
      <c r="E40" s="143"/>
    </row>
    <row r="41" spans="1:5" x14ac:dyDescent="0.25">
      <c r="A41" s="241">
        <v>38</v>
      </c>
      <c r="B41" s="242">
        <v>0.37</v>
      </c>
      <c r="C41" s="320">
        <v>0.40200000000000002</v>
      </c>
      <c r="D41" s="321">
        <v>3.2000000000000001E-2</v>
      </c>
      <c r="E41" s="143"/>
    </row>
    <row r="42" spans="1:5" x14ac:dyDescent="0.25">
      <c r="A42" s="241">
        <v>39</v>
      </c>
      <c r="B42" s="242">
        <v>0.38</v>
      </c>
      <c r="C42" s="322">
        <v>0.41</v>
      </c>
      <c r="D42" s="323">
        <v>3.0200000000000001E-2</v>
      </c>
      <c r="E42" s="143"/>
    </row>
    <row r="43" spans="1:5" x14ac:dyDescent="0.25">
      <c r="A43" s="241">
        <v>40</v>
      </c>
      <c r="B43" s="242">
        <v>0.39</v>
      </c>
      <c r="C43" s="324">
        <v>0.41799999999999998</v>
      </c>
      <c r="D43" s="325">
        <v>2.8400000000000002E-2</v>
      </c>
      <c r="E43" s="143"/>
    </row>
    <row r="44" spans="1:5" x14ac:dyDescent="0.25">
      <c r="A44" s="241">
        <v>41</v>
      </c>
      <c r="B44" s="242">
        <v>0.4</v>
      </c>
      <c r="C44" s="326">
        <v>0.42699999999999999</v>
      </c>
      <c r="D44" s="327">
        <v>2.6499999999999999E-2</v>
      </c>
      <c r="E44" s="143"/>
    </row>
    <row r="45" spans="1:5" x14ac:dyDescent="0.25">
      <c r="A45" s="241">
        <v>42</v>
      </c>
      <c r="B45" s="242">
        <v>0.41</v>
      </c>
      <c r="C45" s="328">
        <v>0.435</v>
      </c>
      <c r="D45" s="329">
        <v>2.47E-2</v>
      </c>
      <c r="E45" s="143"/>
    </row>
    <row r="46" spans="1:5" x14ac:dyDescent="0.25">
      <c r="A46" s="241">
        <v>43</v>
      </c>
      <c r="B46" s="242">
        <v>0.42</v>
      </c>
      <c r="C46" s="330">
        <v>0.443</v>
      </c>
      <c r="D46" s="331">
        <v>2.29E-2</v>
      </c>
      <c r="E46" s="143"/>
    </row>
    <row r="47" spans="1:5" x14ac:dyDescent="0.25">
      <c r="A47" s="241">
        <v>44</v>
      </c>
      <c r="B47" s="242">
        <v>0.43</v>
      </c>
      <c r="C47" s="332">
        <v>0.45100000000000001</v>
      </c>
      <c r="D47" s="333">
        <v>2.1000000000000001E-2</v>
      </c>
      <c r="E47" s="143"/>
    </row>
    <row r="48" spans="1:5" x14ac:dyDescent="0.25">
      <c r="A48" s="241">
        <v>45</v>
      </c>
      <c r="B48" s="242">
        <v>0.44</v>
      </c>
      <c r="C48" s="334">
        <v>0.45900000000000002</v>
      </c>
      <c r="D48" s="335">
        <v>1.9199999999999998E-2</v>
      </c>
      <c r="E48" s="143"/>
    </row>
    <row r="49" spans="1:5" x14ac:dyDescent="0.25">
      <c r="A49" s="241">
        <v>46</v>
      </c>
      <c r="B49" s="242">
        <v>0.45</v>
      </c>
      <c r="C49" s="336">
        <v>0.46700000000000003</v>
      </c>
      <c r="D49" s="337">
        <v>1.7299999999999999E-2</v>
      </c>
      <c r="E49" s="143"/>
    </row>
    <row r="50" spans="1:5" x14ac:dyDescent="0.25">
      <c r="A50" s="241">
        <v>47</v>
      </c>
      <c r="B50" s="242">
        <v>0.46</v>
      </c>
      <c r="C50" s="338">
        <v>0.47599999999999998</v>
      </c>
      <c r="D50" s="339">
        <v>1.55E-2</v>
      </c>
      <c r="E50" s="143"/>
    </row>
    <row r="51" spans="1:5" x14ac:dyDescent="0.25">
      <c r="A51" s="241">
        <v>48</v>
      </c>
      <c r="B51" s="242">
        <v>0.47</v>
      </c>
      <c r="C51" s="340">
        <v>0.48399999999999999</v>
      </c>
      <c r="D51" s="341">
        <v>1.37E-2</v>
      </c>
      <c r="E51" s="143"/>
    </row>
    <row r="52" spans="1:5" x14ac:dyDescent="0.25">
      <c r="A52" s="241">
        <v>49</v>
      </c>
      <c r="B52" s="242">
        <v>0.48</v>
      </c>
      <c r="C52" s="342">
        <v>0.49199999999999999</v>
      </c>
      <c r="D52" s="343">
        <v>1.18E-2</v>
      </c>
      <c r="E52" s="143"/>
    </row>
    <row r="53" spans="1:5" x14ac:dyDescent="0.25">
      <c r="A53" s="241">
        <v>50</v>
      </c>
      <c r="B53" s="242">
        <v>0.49</v>
      </c>
      <c r="C53" s="344">
        <v>0.5</v>
      </c>
      <c r="D53" s="345">
        <v>0.01</v>
      </c>
      <c r="E53" s="143"/>
    </row>
    <row r="54" spans="1:5" x14ac:dyDescent="0.25">
      <c r="A54" s="241">
        <v>51</v>
      </c>
      <c r="B54" s="242">
        <v>0.5</v>
      </c>
      <c r="C54" s="344">
        <v>0.5</v>
      </c>
      <c r="D54" s="346">
        <v>0</v>
      </c>
      <c r="E54" s="143"/>
    </row>
    <row r="55" spans="1:5" x14ac:dyDescent="0.25">
      <c r="A55" s="241">
        <v>52</v>
      </c>
      <c r="B55" s="242">
        <v>0.51</v>
      </c>
      <c r="C55" s="347">
        <v>0.51</v>
      </c>
      <c r="D55" s="346">
        <v>0</v>
      </c>
      <c r="E55" s="143"/>
    </row>
    <row r="56" spans="1:5" x14ac:dyDescent="0.25">
      <c r="A56" s="241">
        <v>53</v>
      </c>
      <c r="B56" s="242">
        <v>0.52</v>
      </c>
      <c r="C56" s="348">
        <v>0.52</v>
      </c>
      <c r="D56" s="346">
        <v>0</v>
      </c>
      <c r="E56" s="143"/>
    </row>
    <row r="57" spans="1:5" x14ac:dyDescent="0.25">
      <c r="A57" s="241">
        <v>54</v>
      </c>
      <c r="B57" s="242">
        <v>0.53</v>
      </c>
      <c r="C57" s="349">
        <v>0.53</v>
      </c>
      <c r="D57" s="346">
        <v>0</v>
      </c>
      <c r="E57" s="143"/>
    </row>
    <row r="58" spans="1:5" x14ac:dyDescent="0.25">
      <c r="A58" s="241">
        <v>55</v>
      </c>
      <c r="B58" s="242">
        <v>0.54</v>
      </c>
      <c r="C58" s="350">
        <v>0.54</v>
      </c>
      <c r="D58" s="346">
        <v>0</v>
      </c>
      <c r="E58" s="143"/>
    </row>
    <row r="59" spans="1:5" x14ac:dyDescent="0.25">
      <c r="A59" s="241">
        <v>56</v>
      </c>
      <c r="B59" s="242">
        <v>0.55000000000000004</v>
      </c>
      <c r="C59" s="351">
        <v>0.55000000000000004</v>
      </c>
      <c r="D59" s="346">
        <v>0</v>
      </c>
      <c r="E59" s="143"/>
    </row>
    <row r="60" spans="1:5" x14ac:dyDescent="0.25">
      <c r="A60" s="241">
        <v>57</v>
      </c>
      <c r="B60" s="242">
        <v>0.56000000000000005</v>
      </c>
      <c r="C60" s="352">
        <v>0.56000000000000005</v>
      </c>
      <c r="D60" s="346">
        <v>0</v>
      </c>
      <c r="E60" s="143"/>
    </row>
    <row r="61" spans="1:5" x14ac:dyDescent="0.25">
      <c r="A61" s="241">
        <v>58</v>
      </c>
      <c r="B61" s="242">
        <v>0.56999999999999995</v>
      </c>
      <c r="C61" s="353">
        <v>0.56999999999999995</v>
      </c>
      <c r="D61" s="346">
        <v>0</v>
      </c>
      <c r="E61" s="143"/>
    </row>
    <row r="62" spans="1:5" x14ac:dyDescent="0.25">
      <c r="A62" s="241">
        <v>59</v>
      </c>
      <c r="B62" s="242">
        <v>0.57999999999999996</v>
      </c>
      <c r="C62" s="354">
        <v>0.57999999999999996</v>
      </c>
      <c r="D62" s="346">
        <v>0</v>
      </c>
      <c r="E62" s="143"/>
    </row>
    <row r="63" spans="1:5" x14ac:dyDescent="0.25">
      <c r="A63" s="241">
        <v>60</v>
      </c>
      <c r="B63" s="242">
        <v>0.59</v>
      </c>
      <c r="C63" s="355">
        <v>0.59</v>
      </c>
      <c r="D63" s="346">
        <v>0</v>
      </c>
      <c r="E63" s="143"/>
    </row>
    <row r="64" spans="1:5" x14ac:dyDescent="0.25">
      <c r="A64" s="241">
        <v>61</v>
      </c>
      <c r="B64" s="242">
        <v>0.6</v>
      </c>
      <c r="C64" s="356">
        <v>0.6</v>
      </c>
      <c r="D64" s="346">
        <v>0</v>
      </c>
    </row>
    <row r="65" spans="1:4" x14ac:dyDescent="0.25">
      <c r="A65" s="241">
        <v>62</v>
      </c>
      <c r="B65" s="242">
        <v>0.61</v>
      </c>
      <c r="C65" s="357">
        <v>0.61</v>
      </c>
      <c r="D65" s="346">
        <v>0</v>
      </c>
    </row>
    <row r="66" spans="1:4" x14ac:dyDescent="0.25">
      <c r="A66" s="241">
        <v>63</v>
      </c>
      <c r="B66" s="242">
        <v>0.62</v>
      </c>
      <c r="C66" s="358">
        <v>0.62</v>
      </c>
      <c r="D66" s="346">
        <v>0</v>
      </c>
    </row>
    <row r="67" spans="1:4" x14ac:dyDescent="0.25">
      <c r="A67" s="241">
        <v>64</v>
      </c>
      <c r="B67" s="242">
        <v>0.63</v>
      </c>
      <c r="C67" s="359">
        <v>0.63</v>
      </c>
      <c r="D67" s="346">
        <v>0</v>
      </c>
    </row>
    <row r="68" spans="1:4" x14ac:dyDescent="0.25">
      <c r="A68" s="241">
        <v>65</v>
      </c>
      <c r="B68" s="242">
        <v>0.64</v>
      </c>
      <c r="C68" s="360">
        <v>0.64</v>
      </c>
      <c r="D68" s="346">
        <v>0</v>
      </c>
    </row>
    <row r="69" spans="1:4" x14ac:dyDescent="0.25">
      <c r="A69" s="241">
        <v>66</v>
      </c>
      <c r="B69" s="242">
        <v>0.65</v>
      </c>
      <c r="C69" s="361">
        <v>0.65</v>
      </c>
      <c r="D69" s="346">
        <v>0</v>
      </c>
    </row>
    <row r="70" spans="1:4" x14ac:dyDescent="0.25">
      <c r="A70" s="241">
        <v>67</v>
      </c>
      <c r="B70" s="242">
        <v>0.66</v>
      </c>
      <c r="C70" s="362">
        <v>0.66</v>
      </c>
      <c r="D70" s="346">
        <v>0</v>
      </c>
    </row>
    <row r="71" spans="1:4" x14ac:dyDescent="0.25">
      <c r="A71" s="241">
        <v>68</v>
      </c>
      <c r="B71" s="242">
        <v>0.67</v>
      </c>
      <c r="C71" s="363">
        <v>0.67</v>
      </c>
      <c r="D71" s="346">
        <v>0</v>
      </c>
    </row>
    <row r="72" spans="1:4" x14ac:dyDescent="0.25">
      <c r="A72" s="241">
        <v>69</v>
      </c>
      <c r="B72" s="242">
        <v>0.68</v>
      </c>
      <c r="C72" s="364">
        <v>0.68</v>
      </c>
      <c r="D72" s="346">
        <v>0</v>
      </c>
    </row>
    <row r="73" spans="1:4" x14ac:dyDescent="0.25">
      <c r="A73" s="241">
        <v>70</v>
      </c>
      <c r="B73" s="242">
        <v>0.69</v>
      </c>
      <c r="C73" s="365">
        <v>0.69</v>
      </c>
      <c r="D73" s="346">
        <v>0</v>
      </c>
    </row>
    <row r="74" spans="1:4" x14ac:dyDescent="0.25">
      <c r="A74" s="241">
        <v>71</v>
      </c>
      <c r="B74" s="242">
        <v>0.7</v>
      </c>
      <c r="C74" s="366">
        <v>0.7</v>
      </c>
      <c r="D74" s="346">
        <v>0</v>
      </c>
    </row>
    <row r="75" spans="1:4" x14ac:dyDescent="0.25">
      <c r="A75" s="241">
        <v>72</v>
      </c>
      <c r="B75" s="242">
        <v>0.71</v>
      </c>
      <c r="C75" s="367">
        <v>0.71</v>
      </c>
      <c r="D75" s="346">
        <v>0</v>
      </c>
    </row>
    <row r="76" spans="1:4" x14ac:dyDescent="0.25">
      <c r="A76" s="241">
        <v>73</v>
      </c>
      <c r="B76" s="242">
        <v>0.72</v>
      </c>
      <c r="C76" s="368">
        <v>0.72</v>
      </c>
      <c r="D76" s="346">
        <v>0</v>
      </c>
    </row>
    <row r="77" spans="1:4" x14ac:dyDescent="0.25">
      <c r="A77" s="241">
        <v>74</v>
      </c>
      <c r="B77" s="242">
        <v>0.73</v>
      </c>
      <c r="C77" s="369">
        <v>0.73</v>
      </c>
      <c r="D77" s="346">
        <v>0</v>
      </c>
    </row>
    <row r="78" spans="1:4" x14ac:dyDescent="0.25">
      <c r="A78" s="241">
        <v>75</v>
      </c>
      <c r="B78" s="242">
        <v>0.74</v>
      </c>
      <c r="C78" s="370">
        <v>0.74</v>
      </c>
      <c r="D78" s="346">
        <v>0</v>
      </c>
    </row>
    <row r="79" spans="1:4" x14ac:dyDescent="0.25">
      <c r="A79" s="241">
        <v>76</v>
      </c>
      <c r="B79" s="242">
        <v>0.75</v>
      </c>
      <c r="C79" s="371">
        <v>0.75</v>
      </c>
      <c r="D79" s="346">
        <v>0</v>
      </c>
    </row>
    <row r="80" spans="1:4" x14ac:dyDescent="0.25">
      <c r="A80" s="241">
        <v>77</v>
      </c>
      <c r="B80" s="242">
        <v>0.76</v>
      </c>
      <c r="C80" s="372">
        <v>0.76</v>
      </c>
      <c r="D80" s="346">
        <v>0</v>
      </c>
    </row>
    <row r="81" spans="1:4" x14ac:dyDescent="0.25">
      <c r="A81" s="241">
        <v>78</v>
      </c>
      <c r="B81" s="242">
        <v>0.77</v>
      </c>
      <c r="C81" s="373">
        <v>0.77</v>
      </c>
      <c r="D81" s="346">
        <v>0</v>
      </c>
    </row>
    <row r="82" spans="1:4" x14ac:dyDescent="0.25">
      <c r="A82" s="241">
        <v>79</v>
      </c>
      <c r="B82" s="242">
        <v>0.78</v>
      </c>
      <c r="C82" s="374">
        <v>0.78</v>
      </c>
      <c r="D82" s="346">
        <v>0</v>
      </c>
    </row>
    <row r="83" spans="1:4" x14ac:dyDescent="0.25">
      <c r="A83" s="241">
        <v>80</v>
      </c>
      <c r="B83" s="242">
        <v>0.79</v>
      </c>
      <c r="C83" s="375">
        <v>0.79</v>
      </c>
      <c r="D83" s="346">
        <v>0</v>
      </c>
    </row>
    <row r="84" spans="1:4" x14ac:dyDescent="0.25">
      <c r="A84" s="241">
        <v>81</v>
      </c>
      <c r="B84" s="242">
        <v>0.8</v>
      </c>
      <c r="C84" s="376">
        <v>0.8</v>
      </c>
      <c r="D84" s="346">
        <v>0</v>
      </c>
    </row>
    <row r="85" spans="1:4" x14ac:dyDescent="0.25">
      <c r="A85" s="241">
        <v>82</v>
      </c>
      <c r="B85" s="242">
        <v>0.81</v>
      </c>
      <c r="C85" s="377">
        <v>0.81</v>
      </c>
      <c r="D85" s="346">
        <v>0</v>
      </c>
    </row>
    <row r="86" spans="1:4" x14ac:dyDescent="0.25">
      <c r="A86" s="241">
        <v>83</v>
      </c>
      <c r="B86" s="242">
        <v>0.82</v>
      </c>
      <c r="C86" s="378">
        <v>0.82</v>
      </c>
      <c r="D86" s="346">
        <v>0</v>
      </c>
    </row>
    <row r="87" spans="1:4" x14ac:dyDescent="0.25">
      <c r="A87" s="241">
        <v>84</v>
      </c>
      <c r="B87" s="242">
        <v>0.83</v>
      </c>
      <c r="C87" s="379">
        <v>0.83</v>
      </c>
      <c r="D87" s="346">
        <v>0</v>
      </c>
    </row>
    <row r="88" spans="1:4" x14ac:dyDescent="0.25">
      <c r="A88" s="241">
        <v>85</v>
      </c>
      <c r="B88" s="242">
        <v>0.84</v>
      </c>
      <c r="C88" s="380">
        <v>0.84</v>
      </c>
      <c r="D88" s="346">
        <v>0</v>
      </c>
    </row>
    <row r="89" spans="1:4" x14ac:dyDescent="0.25">
      <c r="A89" s="241">
        <v>86</v>
      </c>
      <c r="B89" s="242">
        <v>0.85</v>
      </c>
      <c r="C89" s="381">
        <v>0.85</v>
      </c>
      <c r="D89" s="346">
        <v>0</v>
      </c>
    </row>
    <row r="90" spans="1:4" x14ac:dyDescent="0.25">
      <c r="A90" s="241">
        <v>87</v>
      </c>
      <c r="B90" s="242">
        <v>0.86</v>
      </c>
      <c r="C90" s="382">
        <v>0.86</v>
      </c>
      <c r="D90" s="346">
        <v>0</v>
      </c>
    </row>
    <row r="91" spans="1:4" x14ac:dyDescent="0.25">
      <c r="A91" s="241">
        <v>88</v>
      </c>
      <c r="B91" s="242">
        <v>0.87</v>
      </c>
      <c r="C91" s="383">
        <v>0.87</v>
      </c>
      <c r="D91" s="346">
        <v>0</v>
      </c>
    </row>
    <row r="92" spans="1:4" x14ac:dyDescent="0.25">
      <c r="A92" s="241">
        <v>89</v>
      </c>
      <c r="B92" s="242">
        <v>0.88</v>
      </c>
      <c r="C92" s="384">
        <v>0.88</v>
      </c>
      <c r="D92" s="346">
        <v>0</v>
      </c>
    </row>
    <row r="93" spans="1:4" x14ac:dyDescent="0.25">
      <c r="A93" s="241">
        <v>90</v>
      </c>
      <c r="B93" s="242">
        <v>0.89</v>
      </c>
      <c r="C93" s="385">
        <v>0.89</v>
      </c>
      <c r="D93" s="346">
        <v>0</v>
      </c>
    </row>
    <row r="94" spans="1:4" x14ac:dyDescent="0.25">
      <c r="A94" s="241">
        <v>91</v>
      </c>
      <c r="B94" s="242">
        <v>0.9</v>
      </c>
      <c r="C94" s="386">
        <v>0.9</v>
      </c>
      <c r="D94" s="346">
        <v>0</v>
      </c>
    </row>
    <row r="95" spans="1:4" x14ac:dyDescent="0.25">
      <c r="A95" s="241">
        <v>92</v>
      </c>
      <c r="B95" s="242">
        <v>0.91</v>
      </c>
      <c r="C95" s="387">
        <v>0.91</v>
      </c>
      <c r="D95" s="346">
        <v>0</v>
      </c>
    </row>
    <row r="96" spans="1:4" x14ac:dyDescent="0.25">
      <c r="A96" s="241">
        <v>93</v>
      </c>
      <c r="B96" s="242">
        <v>0.92</v>
      </c>
      <c r="C96" s="388">
        <v>0.92</v>
      </c>
      <c r="D96" s="346">
        <v>0</v>
      </c>
    </row>
    <row r="97" spans="1:4" x14ac:dyDescent="0.25">
      <c r="A97" s="241">
        <v>94</v>
      </c>
      <c r="B97" s="242">
        <v>0.93</v>
      </c>
      <c r="C97" s="389">
        <v>0.93</v>
      </c>
      <c r="D97" s="346">
        <v>0</v>
      </c>
    </row>
    <row r="98" spans="1:4" x14ac:dyDescent="0.25">
      <c r="A98" s="241">
        <v>95</v>
      </c>
      <c r="B98" s="242">
        <v>0.94</v>
      </c>
      <c r="C98" s="390">
        <v>0.94</v>
      </c>
      <c r="D98" s="346">
        <v>0</v>
      </c>
    </row>
    <row r="99" spans="1:4" x14ac:dyDescent="0.25">
      <c r="A99" s="241">
        <v>96</v>
      </c>
      <c r="B99" s="242">
        <v>0.95</v>
      </c>
      <c r="C99" s="391">
        <v>0.95</v>
      </c>
      <c r="D99" s="346">
        <v>0</v>
      </c>
    </row>
    <row r="100" spans="1:4" x14ac:dyDescent="0.25">
      <c r="A100" s="241">
        <v>97</v>
      </c>
      <c r="B100" s="242">
        <v>0.96</v>
      </c>
      <c r="C100" s="392">
        <v>0.96</v>
      </c>
      <c r="D100" s="346">
        <v>0</v>
      </c>
    </row>
    <row r="101" spans="1:4" x14ac:dyDescent="0.25">
      <c r="A101" s="241">
        <v>98</v>
      </c>
      <c r="B101" s="242">
        <v>0.97</v>
      </c>
      <c r="C101" s="393">
        <v>0.97</v>
      </c>
      <c r="D101" s="346">
        <v>0</v>
      </c>
    </row>
    <row r="102" spans="1:4" x14ac:dyDescent="0.25">
      <c r="A102" s="241">
        <v>99</v>
      </c>
      <c r="B102" s="242">
        <v>0.98</v>
      </c>
      <c r="C102" s="394">
        <v>0.98</v>
      </c>
      <c r="D102" s="346">
        <v>0</v>
      </c>
    </row>
    <row r="103" spans="1:4" x14ac:dyDescent="0.25">
      <c r="A103" s="241">
        <v>100</v>
      </c>
      <c r="B103" s="242">
        <v>0.99</v>
      </c>
      <c r="C103" s="395">
        <v>0.99</v>
      </c>
      <c r="D103" s="346">
        <v>0</v>
      </c>
    </row>
    <row r="104" spans="1:4" x14ac:dyDescent="0.25">
      <c r="B104" s="242">
        <v>1</v>
      </c>
      <c r="C104" s="396">
        <v>1</v>
      </c>
      <c r="D104" s="346">
        <v>0</v>
      </c>
    </row>
    <row r="105" spans="1:4" x14ac:dyDescent="0.25">
      <c r="B105" s="397"/>
      <c r="C105" s="397"/>
      <c r="D105" s="398"/>
    </row>
    <row r="106" spans="1:4" x14ac:dyDescent="0.25">
      <c r="B106" s="397"/>
      <c r="C106" s="397"/>
      <c r="D106" s="398"/>
    </row>
    <row r="107" spans="1:4" x14ac:dyDescent="0.25">
      <c r="B107" s="397"/>
      <c r="C107" s="397"/>
      <c r="D107" s="398"/>
    </row>
    <row r="108" spans="1:4" x14ac:dyDescent="0.25">
      <c r="B108" s="397"/>
      <c r="C108" s="397"/>
      <c r="D108" s="398"/>
    </row>
    <row r="109" spans="1:4" x14ac:dyDescent="0.25">
      <c r="B109" s="397"/>
      <c r="C109" s="397"/>
      <c r="D109" s="398"/>
    </row>
    <row r="110" spans="1:4" x14ac:dyDescent="0.25">
      <c r="B110" s="397"/>
      <c r="C110" s="397"/>
      <c r="D110" s="398"/>
    </row>
    <row r="111" spans="1:4" x14ac:dyDescent="0.25">
      <c r="B111" s="397"/>
      <c r="C111" s="397"/>
      <c r="D111" s="398"/>
    </row>
    <row r="112" spans="1:4" x14ac:dyDescent="0.25">
      <c r="B112" s="397"/>
      <c r="C112" s="397"/>
      <c r="D112" s="398"/>
    </row>
    <row r="113" spans="2:4" x14ac:dyDescent="0.25">
      <c r="B113" s="397"/>
      <c r="C113" s="397"/>
      <c r="D113" s="398"/>
    </row>
    <row r="114" spans="2:4" x14ac:dyDescent="0.25">
      <c r="B114" s="397"/>
      <c r="C114" s="397"/>
      <c r="D114" s="398"/>
    </row>
    <row r="115" spans="2:4" x14ac:dyDescent="0.25">
      <c r="B115" s="397"/>
      <c r="C115" s="397"/>
      <c r="D115" s="398"/>
    </row>
    <row r="116" spans="2:4" x14ac:dyDescent="0.25">
      <c r="B116" s="397"/>
      <c r="C116" s="397"/>
      <c r="D116" s="398"/>
    </row>
    <row r="117" spans="2:4" x14ac:dyDescent="0.25">
      <c r="B117" s="397"/>
      <c r="C117" s="397"/>
      <c r="D117" s="398"/>
    </row>
    <row r="118" spans="2:4" x14ac:dyDescent="0.25">
      <c r="B118" s="397"/>
      <c r="C118" s="397"/>
      <c r="D118" s="398"/>
    </row>
    <row r="119" spans="2:4" x14ac:dyDescent="0.25">
      <c r="B119" s="397"/>
      <c r="C119" s="397"/>
      <c r="D119" s="398"/>
    </row>
    <row r="120" spans="2:4" x14ac:dyDescent="0.25">
      <c r="B120" s="397"/>
      <c r="C120" s="397"/>
      <c r="D120" s="398"/>
    </row>
    <row r="121" spans="2:4" x14ac:dyDescent="0.25">
      <c r="B121" s="397"/>
      <c r="C121" s="397"/>
      <c r="D121" s="398"/>
    </row>
    <row r="122" spans="2:4" x14ac:dyDescent="0.25">
      <c r="B122" s="397"/>
      <c r="C122" s="397"/>
      <c r="D122" s="398"/>
    </row>
    <row r="123" spans="2:4" x14ac:dyDescent="0.25">
      <c r="B123" s="397"/>
      <c r="C123" s="397"/>
      <c r="D123" s="398"/>
    </row>
    <row r="124" spans="2:4" x14ac:dyDescent="0.25">
      <c r="B124" s="397"/>
      <c r="C124" s="397"/>
      <c r="D124" s="398"/>
    </row>
    <row r="125" spans="2:4" x14ac:dyDescent="0.25">
      <c r="B125" s="397"/>
      <c r="C125" s="397"/>
      <c r="D125" s="398"/>
    </row>
    <row r="126" spans="2:4" x14ac:dyDescent="0.25">
      <c r="B126" s="397"/>
      <c r="C126" s="397"/>
      <c r="D126" s="398"/>
    </row>
    <row r="127" spans="2:4" x14ac:dyDescent="0.25">
      <c r="B127" s="397"/>
      <c r="C127" s="397"/>
      <c r="D127" s="398"/>
    </row>
    <row r="128" spans="2:4" x14ac:dyDescent="0.25">
      <c r="B128" s="397"/>
      <c r="C128" s="397"/>
      <c r="D128" s="398"/>
    </row>
    <row r="129" spans="2:4" x14ac:dyDescent="0.25">
      <c r="B129" s="397"/>
      <c r="C129" s="397"/>
      <c r="D129" s="398"/>
    </row>
    <row r="130" spans="2:4" x14ac:dyDescent="0.25">
      <c r="B130" s="397"/>
      <c r="C130" s="397"/>
      <c r="D130" s="398"/>
    </row>
    <row r="131" spans="2:4" x14ac:dyDescent="0.25">
      <c r="B131" s="397"/>
      <c r="C131" s="397"/>
      <c r="D131" s="398"/>
    </row>
    <row r="132" spans="2:4" x14ac:dyDescent="0.25">
      <c r="B132" s="397"/>
      <c r="C132" s="397"/>
      <c r="D132" s="398"/>
    </row>
    <row r="133" spans="2:4" x14ac:dyDescent="0.25">
      <c r="B133" s="397"/>
      <c r="C133" s="397"/>
      <c r="D133" s="398"/>
    </row>
    <row r="134" spans="2:4" x14ac:dyDescent="0.25">
      <c r="B134" s="397"/>
      <c r="C134" s="397"/>
      <c r="D134" s="398"/>
    </row>
    <row r="135" spans="2:4" x14ac:dyDescent="0.25">
      <c r="B135" s="397"/>
      <c r="C135" s="397"/>
      <c r="D135" s="398"/>
    </row>
    <row r="136" spans="2:4" x14ac:dyDescent="0.25">
      <c r="B136" s="397"/>
      <c r="C136" s="397"/>
      <c r="D136" s="398"/>
    </row>
    <row r="137" spans="2:4" x14ac:dyDescent="0.25">
      <c r="B137" s="397"/>
      <c r="C137" s="397"/>
      <c r="D137" s="398"/>
    </row>
    <row r="138" spans="2:4" x14ac:dyDescent="0.25">
      <c r="B138" s="397"/>
      <c r="C138" s="397"/>
      <c r="D138" s="398"/>
    </row>
    <row r="139" spans="2:4" x14ac:dyDescent="0.25">
      <c r="B139" s="397"/>
      <c r="C139" s="397"/>
      <c r="D139" s="398"/>
    </row>
    <row r="140" spans="2:4" x14ac:dyDescent="0.25">
      <c r="B140" s="397"/>
      <c r="C140" s="397"/>
      <c r="D140" s="398"/>
    </row>
    <row r="141" spans="2:4" x14ac:dyDescent="0.25">
      <c r="B141" s="397"/>
      <c r="C141" s="397"/>
      <c r="D141" s="398"/>
    </row>
    <row r="142" spans="2:4" x14ac:dyDescent="0.25">
      <c r="B142" s="397"/>
      <c r="C142" s="397"/>
      <c r="D142" s="398"/>
    </row>
    <row r="143" spans="2:4" x14ac:dyDescent="0.25">
      <c r="B143" s="397"/>
      <c r="C143" s="397"/>
      <c r="D143" s="398"/>
    </row>
    <row r="144" spans="2:4" x14ac:dyDescent="0.25">
      <c r="B144" s="397"/>
      <c r="C144" s="397"/>
      <c r="D144" s="398"/>
    </row>
    <row r="145" spans="2:4" x14ac:dyDescent="0.25">
      <c r="B145" s="397"/>
      <c r="C145" s="397"/>
      <c r="D145" s="398"/>
    </row>
    <row r="146" spans="2:4" x14ac:dyDescent="0.25">
      <c r="B146" s="397"/>
      <c r="C146" s="397"/>
      <c r="D146" s="398"/>
    </row>
    <row r="147" spans="2:4" x14ac:dyDescent="0.25">
      <c r="B147" s="397"/>
      <c r="C147" s="397"/>
      <c r="D147" s="398"/>
    </row>
    <row r="148" spans="2:4" x14ac:dyDescent="0.25">
      <c r="B148" s="397"/>
      <c r="C148" s="397"/>
      <c r="D148" s="398"/>
    </row>
    <row r="149" spans="2:4" x14ac:dyDescent="0.25">
      <c r="B149" s="397"/>
      <c r="C149" s="397"/>
      <c r="D149" s="398"/>
    </row>
    <row r="150" spans="2:4" x14ac:dyDescent="0.25">
      <c r="B150" s="397"/>
      <c r="C150" s="397"/>
      <c r="D150" s="398"/>
    </row>
    <row r="151" spans="2:4" x14ac:dyDescent="0.25">
      <c r="B151" s="397"/>
      <c r="C151" s="397"/>
      <c r="D151" s="398"/>
    </row>
    <row r="152" spans="2:4" x14ac:dyDescent="0.25">
      <c r="B152" s="397"/>
      <c r="C152" s="397"/>
      <c r="D152" s="398"/>
    </row>
    <row r="153" spans="2:4" x14ac:dyDescent="0.25">
      <c r="B153" s="397"/>
      <c r="C153" s="397"/>
      <c r="D153" s="398"/>
    </row>
    <row r="154" spans="2:4" x14ac:dyDescent="0.25">
      <c r="B154" s="397"/>
      <c r="C154" s="397"/>
      <c r="D154" s="398"/>
    </row>
    <row r="155" spans="2:4" x14ac:dyDescent="0.25">
      <c r="B155" s="397"/>
      <c r="C155" s="397"/>
      <c r="D155" s="398"/>
    </row>
    <row r="156" spans="2:4" x14ac:dyDescent="0.25">
      <c r="B156" s="397"/>
      <c r="C156" s="397"/>
      <c r="D156" s="398"/>
    </row>
    <row r="157" spans="2:4" x14ac:dyDescent="0.25">
      <c r="B157" s="397"/>
      <c r="C157" s="397"/>
      <c r="D157" s="398"/>
    </row>
    <row r="158" spans="2:4" x14ac:dyDescent="0.25">
      <c r="B158" s="397"/>
      <c r="C158" s="397"/>
      <c r="D158" s="398"/>
    </row>
    <row r="159" spans="2:4" x14ac:dyDescent="0.25">
      <c r="B159" s="397"/>
      <c r="C159" s="397"/>
      <c r="D159" s="398"/>
    </row>
    <row r="160" spans="2:4" x14ac:dyDescent="0.25">
      <c r="B160" s="397"/>
      <c r="C160" s="397"/>
      <c r="D160" s="398"/>
    </row>
    <row r="161" spans="2:4" x14ac:dyDescent="0.25">
      <c r="B161" s="397"/>
      <c r="C161" s="397"/>
      <c r="D161" s="398"/>
    </row>
    <row r="162" spans="2:4" x14ac:dyDescent="0.25">
      <c r="B162" s="397"/>
      <c r="C162" s="397"/>
      <c r="D162" s="398"/>
    </row>
    <row r="163" spans="2:4" x14ac:dyDescent="0.25">
      <c r="B163" s="397"/>
      <c r="C163" s="397"/>
      <c r="D163" s="398"/>
    </row>
    <row r="164" spans="2:4" x14ac:dyDescent="0.25">
      <c r="B164" s="397"/>
      <c r="C164" s="397"/>
      <c r="D164" s="398"/>
    </row>
    <row r="165" spans="2:4" x14ac:dyDescent="0.25">
      <c r="B165" s="397"/>
      <c r="C165" s="397"/>
      <c r="D165" s="398"/>
    </row>
    <row r="166" spans="2:4" x14ac:dyDescent="0.25">
      <c r="B166" s="397"/>
      <c r="C166" s="397"/>
      <c r="D166" s="398"/>
    </row>
    <row r="167" spans="2:4" x14ac:dyDescent="0.25">
      <c r="B167" s="397"/>
      <c r="C167" s="397"/>
      <c r="D167" s="398"/>
    </row>
    <row r="168" spans="2:4" x14ac:dyDescent="0.25">
      <c r="B168" s="397"/>
      <c r="C168" s="397"/>
      <c r="D168" s="398"/>
    </row>
    <row r="169" spans="2:4" x14ac:dyDescent="0.25">
      <c r="B169" s="397"/>
      <c r="C169" s="397"/>
      <c r="D169" s="398"/>
    </row>
    <row r="170" spans="2:4" x14ac:dyDescent="0.25">
      <c r="B170" s="397"/>
      <c r="C170" s="397"/>
      <c r="D170" s="398"/>
    </row>
    <row r="171" spans="2:4" x14ac:dyDescent="0.25">
      <c r="B171" s="397"/>
      <c r="C171" s="397"/>
      <c r="D171" s="398"/>
    </row>
    <row r="172" spans="2:4" x14ac:dyDescent="0.25">
      <c r="B172" s="397"/>
      <c r="C172" s="397"/>
      <c r="D172" s="398"/>
    </row>
    <row r="173" spans="2:4" x14ac:dyDescent="0.25">
      <c r="B173" s="397"/>
      <c r="C173" s="397"/>
      <c r="D173" s="398"/>
    </row>
    <row r="174" spans="2:4" x14ac:dyDescent="0.25">
      <c r="B174" s="397"/>
      <c r="C174" s="397"/>
      <c r="D174" s="398"/>
    </row>
    <row r="175" spans="2:4" x14ac:dyDescent="0.25">
      <c r="B175" s="397"/>
      <c r="C175" s="397"/>
      <c r="D175" s="398"/>
    </row>
    <row r="176" spans="2:4" x14ac:dyDescent="0.25">
      <c r="B176" s="397"/>
      <c r="C176" s="397"/>
      <c r="D176" s="398"/>
    </row>
    <row r="177" spans="2:4" x14ac:dyDescent="0.25">
      <c r="B177" s="397"/>
      <c r="C177" s="397"/>
      <c r="D177" s="398"/>
    </row>
    <row r="178" spans="2:4" x14ac:dyDescent="0.25">
      <c r="B178" s="397"/>
      <c r="C178" s="397"/>
      <c r="D178" s="398"/>
    </row>
    <row r="179" spans="2:4" x14ac:dyDescent="0.25">
      <c r="B179" s="397"/>
      <c r="C179" s="397"/>
      <c r="D179" s="398"/>
    </row>
    <row r="180" spans="2:4" x14ac:dyDescent="0.25">
      <c r="B180" s="397"/>
      <c r="C180" s="397"/>
      <c r="D180" s="398"/>
    </row>
    <row r="181" spans="2:4" x14ac:dyDescent="0.25">
      <c r="B181" s="397"/>
      <c r="C181" s="397"/>
      <c r="D181" s="398"/>
    </row>
    <row r="182" spans="2:4" x14ac:dyDescent="0.25">
      <c r="B182" s="397"/>
      <c r="C182" s="397"/>
      <c r="D182" s="398"/>
    </row>
    <row r="183" spans="2:4" x14ac:dyDescent="0.25">
      <c r="B183" s="397"/>
      <c r="C183" s="397"/>
      <c r="D183" s="398"/>
    </row>
    <row r="184" spans="2:4" x14ac:dyDescent="0.25">
      <c r="B184" s="397"/>
      <c r="C184" s="397"/>
      <c r="D184" s="398"/>
    </row>
    <row r="185" spans="2:4" x14ac:dyDescent="0.25">
      <c r="B185" s="397"/>
      <c r="C185" s="397"/>
      <c r="D185" s="398"/>
    </row>
    <row r="186" spans="2:4" x14ac:dyDescent="0.25">
      <c r="B186" s="397"/>
      <c r="C186" s="397"/>
      <c r="D186" s="398"/>
    </row>
    <row r="187" spans="2:4" x14ac:dyDescent="0.25">
      <c r="B187" s="397"/>
      <c r="C187" s="397"/>
      <c r="D187" s="398"/>
    </row>
    <row r="188" spans="2:4" x14ac:dyDescent="0.25">
      <c r="B188" s="397"/>
      <c r="C188" s="397"/>
      <c r="D188" s="398"/>
    </row>
    <row r="189" spans="2:4" x14ac:dyDescent="0.25">
      <c r="B189" s="397"/>
      <c r="C189" s="397"/>
      <c r="D189" s="398"/>
    </row>
    <row r="190" spans="2:4" x14ac:dyDescent="0.25">
      <c r="B190" s="397"/>
      <c r="C190" s="397"/>
      <c r="D190" s="398"/>
    </row>
    <row r="191" spans="2:4" x14ac:dyDescent="0.25">
      <c r="B191" s="397"/>
      <c r="C191" s="397"/>
      <c r="D191" s="398"/>
    </row>
    <row r="192" spans="2:4" x14ac:dyDescent="0.25">
      <c r="B192" s="397"/>
      <c r="C192" s="397"/>
      <c r="D192" s="398"/>
    </row>
    <row r="193" spans="2:4" x14ac:dyDescent="0.25">
      <c r="B193" s="397"/>
      <c r="C193" s="397"/>
      <c r="D193" s="398"/>
    </row>
    <row r="194" spans="2:4" x14ac:dyDescent="0.25">
      <c r="B194" s="397"/>
      <c r="C194" s="397"/>
      <c r="D194" s="398"/>
    </row>
    <row r="195" spans="2:4" x14ac:dyDescent="0.25">
      <c r="B195" s="397"/>
      <c r="C195" s="397"/>
      <c r="D195" s="398"/>
    </row>
    <row r="196" spans="2:4" x14ac:dyDescent="0.25">
      <c r="B196" s="397"/>
      <c r="C196" s="397"/>
      <c r="D196" s="398"/>
    </row>
    <row r="197" spans="2:4" x14ac:dyDescent="0.25">
      <c r="B197" s="397"/>
      <c r="C197" s="397"/>
      <c r="D197" s="398"/>
    </row>
    <row r="198" spans="2:4" x14ac:dyDescent="0.25">
      <c r="B198" s="397"/>
      <c r="C198" s="397"/>
      <c r="D198" s="398"/>
    </row>
    <row r="199" spans="2:4" x14ac:dyDescent="0.25">
      <c r="B199" s="397"/>
      <c r="C199" s="397"/>
      <c r="D199" s="398"/>
    </row>
    <row r="200" spans="2:4" x14ac:dyDescent="0.25">
      <c r="B200" s="397"/>
      <c r="C200" s="397"/>
      <c r="D200" s="398"/>
    </row>
    <row r="201" spans="2:4" x14ac:dyDescent="0.25">
      <c r="B201" s="397"/>
      <c r="C201" s="397"/>
      <c r="D201" s="398"/>
    </row>
    <row r="202" spans="2:4" x14ac:dyDescent="0.25">
      <c r="B202" s="397"/>
      <c r="C202" s="397"/>
      <c r="D202" s="398"/>
    </row>
    <row r="203" spans="2:4" x14ac:dyDescent="0.25">
      <c r="B203" s="397"/>
      <c r="C203" s="397"/>
      <c r="D203" s="398"/>
    </row>
    <row r="204" spans="2:4" x14ac:dyDescent="0.25">
      <c r="B204" s="397"/>
      <c r="C204" s="397"/>
      <c r="D204" s="398"/>
    </row>
    <row r="205" spans="2:4" x14ac:dyDescent="0.25">
      <c r="B205" s="397"/>
      <c r="C205" s="397"/>
      <c r="D205" s="398"/>
    </row>
    <row r="206" spans="2:4" x14ac:dyDescent="0.25">
      <c r="B206" s="397"/>
      <c r="C206" s="397"/>
      <c r="D206" s="398"/>
    </row>
    <row r="207" spans="2:4" x14ac:dyDescent="0.25">
      <c r="B207" s="397"/>
      <c r="C207" s="397"/>
      <c r="D207" s="398"/>
    </row>
    <row r="208" spans="2:4" x14ac:dyDescent="0.25">
      <c r="B208" s="397"/>
      <c r="C208" s="397"/>
      <c r="D208" s="398"/>
    </row>
    <row r="209" spans="2:4" x14ac:dyDescent="0.25">
      <c r="B209" s="397"/>
      <c r="C209" s="397"/>
      <c r="D209" s="398"/>
    </row>
    <row r="210" spans="2:4" x14ac:dyDescent="0.25">
      <c r="B210" s="397"/>
      <c r="C210" s="397"/>
      <c r="D210" s="398"/>
    </row>
    <row r="211" spans="2:4" x14ac:dyDescent="0.25">
      <c r="B211" s="397"/>
      <c r="C211" s="397"/>
      <c r="D211" s="398"/>
    </row>
    <row r="212" spans="2:4" x14ac:dyDescent="0.25">
      <c r="B212" s="397"/>
      <c r="C212" s="397"/>
      <c r="D212" s="398"/>
    </row>
    <row r="213" spans="2:4" x14ac:dyDescent="0.25">
      <c r="B213" s="397"/>
      <c r="C213" s="397"/>
      <c r="D213" s="398"/>
    </row>
    <row r="214" spans="2:4" x14ac:dyDescent="0.25">
      <c r="B214" s="397"/>
      <c r="C214" s="397"/>
      <c r="D214" s="398"/>
    </row>
    <row r="215" spans="2:4" x14ac:dyDescent="0.25">
      <c r="B215" s="397"/>
      <c r="C215" s="397"/>
      <c r="D215" s="398"/>
    </row>
    <row r="216" spans="2:4" x14ac:dyDescent="0.25">
      <c r="B216" s="397"/>
      <c r="C216" s="397"/>
      <c r="D216" s="398"/>
    </row>
    <row r="217" spans="2:4" x14ac:dyDescent="0.25">
      <c r="B217" s="397"/>
      <c r="C217" s="397"/>
      <c r="D217" s="398"/>
    </row>
    <row r="218" spans="2:4" x14ac:dyDescent="0.25">
      <c r="B218" s="397"/>
      <c r="C218" s="397"/>
      <c r="D218" s="398"/>
    </row>
    <row r="219" spans="2:4" x14ac:dyDescent="0.25">
      <c r="B219" s="397"/>
      <c r="C219" s="397"/>
      <c r="D219" s="398"/>
    </row>
    <row r="220" spans="2:4" x14ac:dyDescent="0.25">
      <c r="B220" s="397"/>
      <c r="C220" s="397"/>
      <c r="D220" s="398"/>
    </row>
    <row r="221" spans="2:4" x14ac:dyDescent="0.25">
      <c r="B221" s="397"/>
      <c r="C221" s="397"/>
      <c r="D221" s="398"/>
    </row>
    <row r="222" spans="2:4" x14ac:dyDescent="0.25">
      <c r="B222" s="397"/>
      <c r="C222" s="397"/>
      <c r="D222" s="398"/>
    </row>
    <row r="223" spans="2:4" x14ac:dyDescent="0.25">
      <c r="B223" s="397"/>
      <c r="C223" s="397"/>
      <c r="D223" s="398"/>
    </row>
    <row r="224" spans="2:4" x14ac:dyDescent="0.25">
      <c r="B224" s="397"/>
      <c r="C224" s="397"/>
      <c r="D224" s="398"/>
    </row>
    <row r="225" spans="2:4" x14ac:dyDescent="0.25">
      <c r="B225" s="397"/>
      <c r="C225" s="397"/>
      <c r="D225" s="398"/>
    </row>
    <row r="226" spans="2:4" x14ac:dyDescent="0.25">
      <c r="B226" s="397"/>
      <c r="C226" s="397"/>
      <c r="D226" s="398"/>
    </row>
    <row r="227" spans="2:4" x14ac:dyDescent="0.25">
      <c r="B227" s="397"/>
      <c r="C227" s="397"/>
      <c r="D227" s="398"/>
    </row>
    <row r="228" spans="2:4" x14ac:dyDescent="0.25">
      <c r="B228" s="397"/>
      <c r="C228" s="397"/>
      <c r="D228" s="398"/>
    </row>
    <row r="229" spans="2:4" x14ac:dyDescent="0.25">
      <c r="B229" s="397"/>
      <c r="C229" s="397"/>
      <c r="D229" s="398"/>
    </row>
    <row r="230" spans="2:4" x14ac:dyDescent="0.25">
      <c r="B230" s="397"/>
      <c r="C230" s="397"/>
      <c r="D230" s="398"/>
    </row>
    <row r="231" spans="2:4" x14ac:dyDescent="0.25">
      <c r="B231" s="397"/>
      <c r="C231" s="397"/>
      <c r="D231" s="398"/>
    </row>
    <row r="232" spans="2:4" x14ac:dyDescent="0.25">
      <c r="B232" s="397"/>
      <c r="C232" s="397"/>
      <c r="D232" s="398"/>
    </row>
    <row r="233" spans="2:4" x14ac:dyDescent="0.25">
      <c r="B233" s="397"/>
      <c r="C233" s="397"/>
      <c r="D233" s="398"/>
    </row>
    <row r="234" spans="2:4" x14ac:dyDescent="0.25">
      <c r="B234" s="397"/>
      <c r="C234" s="397"/>
      <c r="D234" s="398"/>
    </row>
    <row r="235" spans="2:4" x14ac:dyDescent="0.25">
      <c r="B235" s="397"/>
      <c r="C235" s="397"/>
      <c r="D235" s="398"/>
    </row>
    <row r="236" spans="2:4" x14ac:dyDescent="0.25">
      <c r="B236" s="397"/>
      <c r="C236" s="397"/>
      <c r="D236" s="398"/>
    </row>
    <row r="237" spans="2:4" x14ac:dyDescent="0.25">
      <c r="B237" s="397"/>
      <c r="C237" s="397"/>
      <c r="D237" s="398"/>
    </row>
    <row r="238" spans="2:4" x14ac:dyDescent="0.25">
      <c r="B238" s="397"/>
      <c r="C238" s="397"/>
      <c r="D238" s="398"/>
    </row>
    <row r="239" spans="2:4" x14ac:dyDescent="0.25">
      <c r="B239" s="397"/>
      <c r="C239" s="397"/>
      <c r="D239" s="398"/>
    </row>
    <row r="240" spans="2:4" x14ac:dyDescent="0.25">
      <c r="B240" s="397"/>
      <c r="C240" s="397"/>
      <c r="D240" s="398"/>
    </row>
    <row r="241" spans="2:4" x14ac:dyDescent="0.25">
      <c r="B241" s="397"/>
      <c r="C241" s="397"/>
      <c r="D241" s="398"/>
    </row>
    <row r="242" spans="2:4" x14ac:dyDescent="0.25">
      <c r="B242" s="397"/>
      <c r="C242" s="397"/>
      <c r="D242" s="398"/>
    </row>
    <row r="243" spans="2:4" x14ac:dyDescent="0.25">
      <c r="B243" s="397"/>
      <c r="C243" s="397"/>
      <c r="D243" s="398"/>
    </row>
    <row r="244" spans="2:4" x14ac:dyDescent="0.25">
      <c r="B244" s="397"/>
      <c r="C244" s="397"/>
      <c r="D244" s="398"/>
    </row>
    <row r="245" spans="2:4" x14ac:dyDescent="0.25">
      <c r="B245" s="397"/>
      <c r="C245" s="397"/>
      <c r="D245" s="398"/>
    </row>
    <row r="246" spans="2:4" x14ac:dyDescent="0.25">
      <c r="B246" s="397"/>
      <c r="C246" s="397"/>
      <c r="D246" s="398"/>
    </row>
    <row r="247" spans="2:4" x14ac:dyDescent="0.25">
      <c r="B247" s="397"/>
      <c r="C247" s="397"/>
      <c r="D247" s="398"/>
    </row>
    <row r="248" spans="2:4" x14ac:dyDescent="0.25">
      <c r="B248" s="397"/>
      <c r="C248" s="397"/>
      <c r="D248" s="398"/>
    </row>
    <row r="249" spans="2:4" x14ac:dyDescent="0.25">
      <c r="B249" s="397"/>
      <c r="C249" s="397"/>
      <c r="D249" s="398"/>
    </row>
    <row r="250" spans="2:4" x14ac:dyDescent="0.25">
      <c r="B250" s="397"/>
      <c r="C250" s="397"/>
      <c r="D250" s="398"/>
    </row>
    <row r="251" spans="2:4" x14ac:dyDescent="0.25">
      <c r="B251" s="397"/>
      <c r="C251" s="397"/>
      <c r="D251" s="398"/>
    </row>
    <row r="252" spans="2:4" x14ac:dyDescent="0.25">
      <c r="B252" s="397"/>
      <c r="C252" s="397"/>
      <c r="D252" s="398"/>
    </row>
    <row r="253" spans="2:4" x14ac:dyDescent="0.25">
      <c r="B253" s="397"/>
      <c r="C253" s="397"/>
      <c r="D253" s="398"/>
    </row>
    <row r="254" spans="2:4" x14ac:dyDescent="0.25">
      <c r="B254" s="397"/>
      <c r="C254" s="397"/>
      <c r="D254" s="398"/>
    </row>
    <row r="255" spans="2:4" x14ac:dyDescent="0.25">
      <c r="B255" s="397"/>
      <c r="C255" s="397"/>
      <c r="D255" s="398"/>
    </row>
    <row r="256" spans="2:4" x14ac:dyDescent="0.25">
      <c r="B256" s="397"/>
      <c r="C256" s="397"/>
      <c r="D256" s="398"/>
    </row>
    <row r="257" spans="2:4" x14ac:dyDescent="0.25">
      <c r="B257" s="397"/>
      <c r="C257" s="397"/>
      <c r="D257" s="398"/>
    </row>
    <row r="258" spans="2:4" x14ac:dyDescent="0.25">
      <c r="B258" s="397"/>
      <c r="C258" s="397"/>
      <c r="D258" s="398"/>
    </row>
    <row r="259" spans="2:4" x14ac:dyDescent="0.25">
      <c r="B259" s="397"/>
      <c r="C259" s="397"/>
      <c r="D259" s="398"/>
    </row>
    <row r="260" spans="2:4" x14ac:dyDescent="0.25">
      <c r="B260" s="397"/>
      <c r="C260" s="397"/>
      <c r="D260" s="398"/>
    </row>
    <row r="261" spans="2:4" x14ac:dyDescent="0.25">
      <c r="B261" s="397"/>
      <c r="C261" s="397"/>
      <c r="D261" s="398"/>
    </row>
    <row r="262" spans="2:4" x14ac:dyDescent="0.25">
      <c r="B262" s="397"/>
      <c r="C262" s="397"/>
      <c r="D262" s="398"/>
    </row>
    <row r="263" spans="2:4" x14ac:dyDescent="0.25">
      <c r="B263" s="397"/>
      <c r="C263" s="397"/>
      <c r="D263" s="398"/>
    </row>
    <row r="264" spans="2:4" x14ac:dyDescent="0.25">
      <c r="D264" s="398"/>
    </row>
    <row r="265" spans="2:4" x14ac:dyDescent="0.25">
      <c r="D265" s="398"/>
    </row>
    <row r="266" spans="2:4" x14ac:dyDescent="0.25">
      <c r="D266" s="398"/>
    </row>
    <row r="267" spans="2:4" x14ac:dyDescent="0.25">
      <c r="D267" s="398"/>
    </row>
    <row r="268" spans="2:4" x14ac:dyDescent="0.25">
      <c r="D268" s="398"/>
    </row>
    <row r="269" spans="2:4" x14ac:dyDescent="0.25">
      <c r="D269" s="398"/>
    </row>
    <row r="270" spans="2:4" x14ac:dyDescent="0.25">
      <c r="D270" s="398"/>
    </row>
    <row r="271" spans="2:4" x14ac:dyDescent="0.25">
      <c r="D271" s="398"/>
    </row>
    <row r="272" spans="2:4" x14ac:dyDescent="0.25">
      <c r="D272" s="398"/>
    </row>
    <row r="273" spans="4:4" x14ac:dyDescent="0.25">
      <c r="D273" s="398"/>
    </row>
    <row r="274" spans="4:4" x14ac:dyDescent="0.25">
      <c r="D274" s="398"/>
    </row>
    <row r="275" spans="4:4" x14ac:dyDescent="0.25">
      <c r="D275" s="398"/>
    </row>
    <row r="276" spans="4:4" x14ac:dyDescent="0.25">
      <c r="D276" s="398"/>
    </row>
    <row r="277" spans="4:4" x14ac:dyDescent="0.25">
      <c r="D277" s="398"/>
    </row>
    <row r="278" spans="4:4" x14ac:dyDescent="0.25">
      <c r="D278" s="398"/>
    </row>
    <row r="279" spans="4:4" x14ac:dyDescent="0.25">
      <c r="D279" s="398"/>
    </row>
    <row r="280" spans="4:4" x14ac:dyDescent="0.25">
      <c r="D280" s="398"/>
    </row>
    <row r="281" spans="4:4" x14ac:dyDescent="0.25">
      <c r="D281" s="398"/>
    </row>
    <row r="282" spans="4:4" x14ac:dyDescent="0.25">
      <c r="D282" s="398"/>
    </row>
    <row r="283" spans="4:4" x14ac:dyDescent="0.25">
      <c r="D283" s="398"/>
    </row>
    <row r="284" spans="4:4" x14ac:dyDescent="0.25">
      <c r="D284" s="398"/>
    </row>
    <row r="285" spans="4:4" x14ac:dyDescent="0.25">
      <c r="D285" s="398"/>
    </row>
    <row r="286" spans="4:4" x14ac:dyDescent="0.25">
      <c r="D286" s="398"/>
    </row>
    <row r="287" spans="4:4" x14ac:dyDescent="0.25">
      <c r="D287" s="398"/>
    </row>
    <row r="288" spans="4:4" x14ac:dyDescent="0.25">
      <c r="D288" s="398"/>
    </row>
    <row r="289" spans="4:4" x14ac:dyDescent="0.25">
      <c r="D289" s="398"/>
    </row>
    <row r="290" spans="4:4" x14ac:dyDescent="0.25">
      <c r="D290" s="398"/>
    </row>
    <row r="291" spans="4:4" x14ac:dyDescent="0.25">
      <c r="D291" s="398"/>
    </row>
    <row r="292" spans="4:4" x14ac:dyDescent="0.25">
      <c r="D292" s="398"/>
    </row>
    <row r="293" spans="4:4" x14ac:dyDescent="0.25">
      <c r="D293" s="398"/>
    </row>
    <row r="294" spans="4:4" x14ac:dyDescent="0.25">
      <c r="D294" s="398"/>
    </row>
    <row r="295" spans="4:4" x14ac:dyDescent="0.25">
      <c r="D295" s="398"/>
    </row>
    <row r="296" spans="4:4" x14ac:dyDescent="0.25">
      <c r="D296" s="398"/>
    </row>
    <row r="297" spans="4:4" x14ac:dyDescent="0.25">
      <c r="D297" s="398"/>
    </row>
    <row r="298" spans="4:4" x14ac:dyDescent="0.25">
      <c r="D298" s="398"/>
    </row>
    <row r="299" spans="4:4" x14ac:dyDescent="0.25">
      <c r="D299" s="398"/>
    </row>
    <row r="300" spans="4:4" x14ac:dyDescent="0.25">
      <c r="D300" s="398"/>
    </row>
    <row r="301" spans="4:4" x14ac:dyDescent="0.25">
      <c r="D301" s="398"/>
    </row>
    <row r="302" spans="4:4" x14ac:dyDescent="0.25">
      <c r="D302" s="398"/>
    </row>
    <row r="303" spans="4:4" x14ac:dyDescent="0.25">
      <c r="D303" s="398"/>
    </row>
  </sheetData>
  <sheetProtection algorithmName="SHA-512" hashValue="PmhmNs7eRbEpSucqA9dy4O2Up9qxVlvJFoM2yvVudUZ8uoDTzRJa0tsgioEs5EKahVnbTJ6efmMlUzRQY5wa9A==" saltValue="IV/ZUliYRl9ihd5z67CIww==" spinCount="100000" sheet="1" objects="1" scenarios="1"/>
  <mergeCells count="3">
    <mergeCell ref="C1:D1"/>
    <mergeCell ref="F1:K1"/>
    <mergeCell ref="C2:D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Resumo_Orientações</vt:lpstr>
      <vt:lpstr>Calculadora_Cota_Educação</vt:lpstr>
      <vt:lpstr>TR_IDEB</vt:lpstr>
      <vt:lpstr>TR_ALFAB</vt:lpstr>
      <vt:lpstr>TR_INTEGRAL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CLEVERSON CARLOS SABINO</dc:creator>
  <cp:lastModifiedBy>CLEVERSON CARLOS SABINO</cp:lastModifiedBy>
  <dcterms:created xsi:type="dcterms:W3CDTF">2025-07-03T11:16:23Z</dcterms:created>
  <dcterms:modified xsi:type="dcterms:W3CDTF">2025-08-11T12:16:40Z</dcterms:modified>
</cp:coreProperties>
</file>